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88" windowWidth="11172" windowHeight="5832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'Položky'!$A$1:$G$165</definedName>
    <definedName name="_xlnm.Print_Area" localSheetId="1">'Rekapitulace'!$A$1:$I$36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<sst xmlns="http://schemas.openxmlformats.org/spreadsheetml/2006/main" count="554" uniqueCount="378">
  <si>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</si>
  <si>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</si>
  <si>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</si>
  <si>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</si>
  <si>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</si>
  <si>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</si>
  <si>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</si>
  <si>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</si>
  <si>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</si>
  <si>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</si>
  <si>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</si>
  <si>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</si>
  <si>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</si>
  <si>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</si>
  <si>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</si>
  <si>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</si>
  <si>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</si>
  <si>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</si>
  <si>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</si>
  <si>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</si>
  <si>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</si>
  <si>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</si>
  <si>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</si>
  <si>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</si>
  <si>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</si>
  <si>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</si>
  <si>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</si>
  <si>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</si>
  <si>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</si>
  <si>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</si>
  <si>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</si>
  <si>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</si>
  <si>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</si>
  <si>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</si>
  <si>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</si>
  <si>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</si>
  <si>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</si>
  <si>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</si>
  <si>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</si>
  <si>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</si>
  <si>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</si>
  <si>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</si>
  <si>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</si>
  <si>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</si>
  <si>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</si>
  <si>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</si>
  <si>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</si>
  <si>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</si>
  <si>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</si>
  <si>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</si>
  <si>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</si>
  <si>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</si>
  <si>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</si>
  <si>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</si>
  <si>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</si>
  <si>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</si>
  <si>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</si>
  <si>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</si>
  <si>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</si>
  <si>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</si>
  <si>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</si>
  <si>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</si>
  <si>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</si>
  <si>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</si>
  <si>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</si>
  <si>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</si>
  <si>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</si>
  <si>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</si>
  <si>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</si>
  <si>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</si>
  <si>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</si>
  <si>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</si>
  <si>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</si>
  <si>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</si>
  <si>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</si>
  <si>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</si>
  <si>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</si>
  <si>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</si>
  <si>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</si>
  <si>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1360</t>
  </si>
  <si>
    <t>Staveb.úpravy BD,ul.Třanovského 21,23,25-dokončení</t>
  </si>
  <si>
    <t>0</t>
  </si>
  <si>
    <t>Oprava střechy a zateplení</t>
  </si>
  <si>
    <t>928</t>
  </si>
  <si>
    <t>1.</t>
  </si>
  <si>
    <t>Stavební část</t>
  </si>
  <si>
    <t>139601100</t>
  </si>
  <si>
    <t xml:space="preserve">Ruční výkop jam, rýh a šachet v hornině tř. 3 </t>
  </si>
  <si>
    <t>m3</t>
  </si>
  <si>
    <t>174101100</t>
  </si>
  <si>
    <t xml:space="preserve">Zásyp ruční se zhutněním </t>
  </si>
  <si>
    <t>3</t>
  </si>
  <si>
    <t>Svislé a kompletní konstrukce</t>
  </si>
  <si>
    <t>311419112</t>
  </si>
  <si>
    <t xml:space="preserve">Izolace XPS deskami tl. 10 cm, stěrka, síť </t>
  </si>
  <si>
    <t>m2</t>
  </si>
  <si>
    <t>61</t>
  </si>
  <si>
    <t>Úpravy povrchů vnitřní</t>
  </si>
  <si>
    <t>612409991</t>
  </si>
  <si>
    <t>Začištění omítek kolem oken,dveří apod. s použitím suché maltové směsi</t>
  </si>
  <si>
    <t>m</t>
  </si>
  <si>
    <t>61242593230</t>
  </si>
  <si>
    <t>Zateplení vnitřního ostění a nadpraží PPS 30mm perlinka, jednovrstvá omítka, rohové lišty</t>
  </si>
  <si>
    <t>62</t>
  </si>
  <si>
    <t>Úpravy povrchů vnější</t>
  </si>
  <si>
    <t>620991121</t>
  </si>
  <si>
    <t xml:space="preserve">Zakrývání výplní vnějších otvorů z lešení </t>
  </si>
  <si>
    <t>622300140</t>
  </si>
  <si>
    <t>Montáž vyrovnávací vrstvy izolantem Deska fasád polystyr EPS 70 F tl. 20mm</t>
  </si>
  <si>
    <t>622319014</t>
  </si>
  <si>
    <t xml:space="preserve">Soklová lišta hliník KZS tl. 140 mm </t>
  </si>
  <si>
    <t>622319111</t>
  </si>
  <si>
    <t xml:space="preserve">Dilatační profil KZS průběžný E </t>
  </si>
  <si>
    <t>622319122</t>
  </si>
  <si>
    <t>Zateplovací systém sokl, XPS 100 mm zakončený stěrkou s výztužnou tkaninou</t>
  </si>
  <si>
    <t>622319123</t>
  </si>
  <si>
    <t>Zateplovací systém, XPS 120 mm zakončený stěrkou s výztužnou tkaninou</t>
  </si>
  <si>
    <t>622319124</t>
  </si>
  <si>
    <t>Zateplovací systém, XPS 140 mm zakončený stěrkou s výztužnou tkaninou</t>
  </si>
  <si>
    <t>622319131</t>
  </si>
  <si>
    <t>Zateplovací systém podhled, EPS F 50 mm zakončený stěrkou s výztužnou tkaninou</t>
  </si>
  <si>
    <t>622319731</t>
  </si>
  <si>
    <t>Zateplovací systém podhled, min.desky 50 mm zakončený stěrkou s výztužnou tkaninou</t>
  </si>
  <si>
    <t>622319134</t>
  </si>
  <si>
    <t>Zateplovací systém fasáda, EPS F 140 mm zakončený stěrkou s výztužnou tkaninou</t>
  </si>
  <si>
    <t>622319734</t>
  </si>
  <si>
    <t>Zateplovací systém fasáda, min.desky 140 mm zakončený stěrkou s výztužnou tkaninou</t>
  </si>
  <si>
    <t>622319153</t>
  </si>
  <si>
    <t>Zateplovací systém ostění, EPS F 30 mm zakončený stěrkou s výztužnou tkaninou</t>
  </si>
  <si>
    <t>622319753</t>
  </si>
  <si>
    <t>Zateplovací  systém ostění, min.desky 30 mm zakončený stěrkou s výztužnou tkaninou</t>
  </si>
  <si>
    <t>Zateplovací systém ostění, XPS 30 mm zakončený stěrkou s výztužnou tkaninou</t>
  </si>
  <si>
    <t>622319563</t>
  </si>
  <si>
    <t xml:space="preserve">Zateplovací systém parapet, XPS tl. 30 mm </t>
  </si>
  <si>
    <t>601015191</t>
  </si>
  <si>
    <t xml:space="preserve">Podkladní nátěr stropů pod tenkovrstvé omítky </t>
  </si>
  <si>
    <t>601015187</t>
  </si>
  <si>
    <t xml:space="preserve">Omítka stropů tenkovrstvá probarvená </t>
  </si>
  <si>
    <t>602015191</t>
  </si>
  <si>
    <t xml:space="preserve">Podkladní nátěr pod tenkovrstvé omítky </t>
  </si>
  <si>
    <t>602015187</t>
  </si>
  <si>
    <t xml:space="preserve">Omítka stěn tenkovrstvá probarvená </t>
  </si>
  <si>
    <t>622432111</t>
  </si>
  <si>
    <t xml:space="preserve">Omítka stěn soklová včetně penetrace </t>
  </si>
  <si>
    <t>622 47-4203.R01</t>
  </si>
  <si>
    <t>Oprava podhledů a čel balkónů Reprofilace sanační maltou, ošetření výztuže</t>
  </si>
  <si>
    <t>283501269</t>
  </si>
  <si>
    <t>Profil plastový s okapničkou l=2,5m</t>
  </si>
  <si>
    <t>63</t>
  </si>
  <si>
    <t>Podlahy a podlahové konstrukce</t>
  </si>
  <si>
    <t>113106121</t>
  </si>
  <si>
    <t>Rozebrání dlažeb z betonových dlaždic na sucho pro opětovné použití</t>
  </si>
  <si>
    <t>979054441</t>
  </si>
  <si>
    <t xml:space="preserve">Očištění vybour. dlaždic s výplní kamen. těženým </t>
  </si>
  <si>
    <t>632921913</t>
  </si>
  <si>
    <t>Dlažba z dlaždic betonových do písku, tl. 50 mm bez dodávky dlaždic ( stávající dlažba )</t>
  </si>
  <si>
    <t>632412150</t>
  </si>
  <si>
    <t xml:space="preserve">Potěr ze SMS zpracování, tl. 50 mm </t>
  </si>
  <si>
    <t>632481113</t>
  </si>
  <si>
    <t>Vložka z svařov.síťoviny Síť svařovaná 3,15/ 100</t>
  </si>
  <si>
    <t>632450122</t>
  </si>
  <si>
    <t xml:space="preserve">Vyrov cem potěr 3cm such směs pás </t>
  </si>
  <si>
    <t>9</t>
  </si>
  <si>
    <t>Ostatní konstrukce, bourání</t>
  </si>
  <si>
    <t>900 90-01</t>
  </si>
  <si>
    <t xml:space="preserve">Plastová mřížka + prodl. odvětrání pr.100 mm </t>
  </si>
  <si>
    <t>kus</t>
  </si>
  <si>
    <t>941941041</t>
  </si>
  <si>
    <t xml:space="preserve">Montáž lešení leh.řad.s podlahami,š.1,2 m, H 10 m </t>
  </si>
  <si>
    <t>941941291</t>
  </si>
  <si>
    <t xml:space="preserve">Příplatek za každý měsíc použití lešení k pol.1041 </t>
  </si>
  <si>
    <t>941941841</t>
  </si>
  <si>
    <t xml:space="preserve">Demontáž lešení leh.řad.s podlahami,š.1,2 m,H 10 m </t>
  </si>
  <si>
    <t>944944011</t>
  </si>
  <si>
    <t xml:space="preserve">Montáž ochranné sítě z umělých vláken </t>
  </si>
  <si>
    <t>944944031</t>
  </si>
  <si>
    <t xml:space="preserve">Příplatek za každý měsíc použití sítí k pol. 4011 </t>
  </si>
  <si>
    <t>944944081</t>
  </si>
  <si>
    <t xml:space="preserve">Demontáž ochranné sítě z umělých vláken </t>
  </si>
  <si>
    <t>944945012</t>
  </si>
  <si>
    <t xml:space="preserve">Montáž záchytné stříšky H 4,5 m, šířky do 2 m </t>
  </si>
  <si>
    <t>944945192</t>
  </si>
  <si>
    <t xml:space="preserve">Příplatek za každý měsíc použ.stříšky, k pol. 5012 </t>
  </si>
  <si>
    <t>944945812</t>
  </si>
  <si>
    <t xml:space="preserve">Demontáž záchytné stříšky H 4,5 m, šířky do 2 m </t>
  </si>
  <si>
    <t>965042121</t>
  </si>
  <si>
    <t>Bourání mazanin betonových tl. 10 cm, pl. 1 m2 ručně tl. mazaniny 8 - 10 cm</t>
  </si>
  <si>
    <t>965081812</t>
  </si>
  <si>
    <t xml:space="preserve">Bourání dlaždic teracových tl. nad 1 cm, pl. 1 m2 </t>
  </si>
  <si>
    <t>968061112</t>
  </si>
  <si>
    <t xml:space="preserve">Vyvěšení dřevěných okenních křídel pl. do 1,5 m2 </t>
  </si>
  <si>
    <t>968061125</t>
  </si>
  <si>
    <t xml:space="preserve">Vyvěšení dřevěných dveřních křídel pl. do 2 m2 </t>
  </si>
  <si>
    <t>968062244</t>
  </si>
  <si>
    <t xml:space="preserve">Vybourání dřevěných rámů oken jednoduch. pl. 1 m2 </t>
  </si>
  <si>
    <t>968072456</t>
  </si>
  <si>
    <t xml:space="preserve">Vybourání kovových dveřních zárubní pl. nad 2 m2 </t>
  </si>
  <si>
    <t>968072885</t>
  </si>
  <si>
    <t xml:space="preserve">Vybourání mříží </t>
  </si>
  <si>
    <t>976072220</t>
  </si>
  <si>
    <t xml:space="preserve">Vybourání větrací mřížky </t>
  </si>
  <si>
    <t>978015291</t>
  </si>
  <si>
    <t xml:space="preserve">Otlučení omítek vnějších MVC v složit.1-4 do 100 % </t>
  </si>
  <si>
    <t>978041108</t>
  </si>
  <si>
    <t xml:space="preserve">Odstranění KZS EPS F tl. 70 mm s omítkou </t>
  </si>
  <si>
    <t>99</t>
  </si>
  <si>
    <t>Staveništní přesun hmot</t>
  </si>
  <si>
    <t>999281111</t>
  </si>
  <si>
    <t xml:space="preserve">Přesun hmot pro opravy a údržbu do výšky 25 m </t>
  </si>
  <si>
    <t>t</t>
  </si>
  <si>
    <t>711</t>
  </si>
  <si>
    <t>Izolace proti vodě</t>
  </si>
  <si>
    <t>711212002</t>
  </si>
  <si>
    <t xml:space="preserve">Stěrka hydroizolační těsnicí hmotou tl.2 mm </t>
  </si>
  <si>
    <t>998711103</t>
  </si>
  <si>
    <t xml:space="preserve">Přesun hmot pro izolace proti vodě, výšky do 60 m </t>
  </si>
  <si>
    <t>713</t>
  </si>
  <si>
    <t>Izolace tepelné</t>
  </si>
  <si>
    <t>713111111</t>
  </si>
  <si>
    <t>Izolace tepelné stropů vrchem kladené volně 2 vrstvy - materiál ve specifikaci</t>
  </si>
  <si>
    <t>631514089</t>
  </si>
  <si>
    <t>Deska z minerální plsti tl. 120 mm</t>
  </si>
  <si>
    <t>713121111</t>
  </si>
  <si>
    <t xml:space="preserve">Izolace tepelná , jednovrstvá přilepením na tmel </t>
  </si>
  <si>
    <t>283763259</t>
  </si>
  <si>
    <t>Deska XPS tl.20 mm</t>
  </si>
  <si>
    <t>283763279</t>
  </si>
  <si>
    <t>Deska XPS tl.40 mm</t>
  </si>
  <si>
    <t>998713103</t>
  </si>
  <si>
    <t xml:space="preserve">Přesun hmot pro izolace tepelné, výšky do 24 m </t>
  </si>
  <si>
    <t>721</t>
  </si>
  <si>
    <t>Vnitřní kanalizace</t>
  </si>
  <si>
    <t>721 17-909</t>
  </si>
  <si>
    <t xml:space="preserve">Odvětrání kanal potrubí PVC s ventilační hlavicí </t>
  </si>
  <si>
    <t>762</t>
  </si>
  <si>
    <t>Konstrukce tesařské</t>
  </si>
  <si>
    <t>762331911</t>
  </si>
  <si>
    <t xml:space="preserve">Vyřezání části střešní vazby do 120 cm2,do dl.3 m </t>
  </si>
  <si>
    <t>762332931</t>
  </si>
  <si>
    <t>Doplnění části střešní vazby z hranolků do 120 cm2 včetně dodávky řeziva, hranoly 10/12</t>
  </si>
  <si>
    <t>762341913</t>
  </si>
  <si>
    <t xml:space="preserve">Vyřezání otvorů střech, v laťování pl. do 4 m2 </t>
  </si>
  <si>
    <t>762341914</t>
  </si>
  <si>
    <t xml:space="preserve">Vyřezání otvorů střech, v laťování pl. do 8 m2 </t>
  </si>
  <si>
    <t>762341915</t>
  </si>
  <si>
    <t xml:space="preserve">Vyřezání otvorů střech, v laťování pl. nad 8 m2 </t>
  </si>
  <si>
    <t>762342913</t>
  </si>
  <si>
    <t xml:space="preserve">Zalaťování otvorů střech pl.do 4 m2, rozteč 15 cm </t>
  </si>
  <si>
    <t>762342914</t>
  </si>
  <si>
    <t xml:space="preserve">Zalaťování otvorů střech pl.do 8 m2, rozteč 15 cm </t>
  </si>
  <si>
    <t>762342915</t>
  </si>
  <si>
    <t xml:space="preserve">Zalaťování otvorů střech pl.nad 8 m2, rozteč 15 cm </t>
  </si>
  <si>
    <t>762341210</t>
  </si>
  <si>
    <t xml:space="preserve">Montáž bednění střech rovných, prkna hrubá na sraz </t>
  </si>
  <si>
    <t>762395000</t>
  </si>
  <si>
    <t xml:space="preserve">Spojovací a ochranné prostředky pro střechy </t>
  </si>
  <si>
    <t>60512551</t>
  </si>
  <si>
    <t>Prkno SM/JD</t>
  </si>
  <si>
    <t>762822120</t>
  </si>
  <si>
    <t xml:space="preserve">Montáž stropnic hraněných pl. do 288 cm2 </t>
  </si>
  <si>
    <t>60515550A</t>
  </si>
  <si>
    <t>Hranol SM/JD 1</t>
  </si>
  <si>
    <t>762895000</t>
  </si>
  <si>
    <t xml:space="preserve">Spojovací prostředky pro montáž stropů </t>
  </si>
  <si>
    <t>762511246</t>
  </si>
  <si>
    <t xml:space="preserve">Podlaha OSB 22 sraz šroub </t>
  </si>
  <si>
    <t>998762103</t>
  </si>
  <si>
    <t xml:space="preserve">Přesun hmot pro tesařské konstrukce, výšky do 24 m </t>
  </si>
  <si>
    <t>764</t>
  </si>
  <si>
    <t>Konstrukce klempířské</t>
  </si>
  <si>
    <t>712400831</t>
  </si>
  <si>
    <t xml:space="preserve">Odstranění živičné krytiny střech do 30° 1vrstvé </t>
  </si>
  <si>
    <t>764311822</t>
  </si>
  <si>
    <t xml:space="preserve">Demont. krytiny, tabule nad 25 m2, do 30° </t>
  </si>
  <si>
    <t>764211400</t>
  </si>
  <si>
    <t>Krytina hladká z Ti Zn včetně oplechování komínů hřebene a doplňků střešní krytiny</t>
  </si>
  <si>
    <t>764362811</t>
  </si>
  <si>
    <t xml:space="preserve">Demontáž střešního okna, hladká krytina, do 45° </t>
  </si>
  <si>
    <t>764262420</t>
  </si>
  <si>
    <t>Střešní okna z Ti Zn, krytina hladká, 55 x 55 cm ( bezpečnostní sklo )</t>
  </si>
  <si>
    <t>764321860</t>
  </si>
  <si>
    <t xml:space="preserve">Demontáž oplechování říms, rš 1000 mm, do 30° </t>
  </si>
  <si>
    <t>764221460</t>
  </si>
  <si>
    <t xml:space="preserve">Oplechování Ti Zn říms pod nadř. žlabem, rš 1000mm </t>
  </si>
  <si>
    <t>765901100</t>
  </si>
  <si>
    <t xml:space="preserve">Fólie podstřešní difúzní paropropustná </t>
  </si>
  <si>
    <t>764352810</t>
  </si>
  <si>
    <t xml:space="preserve">Demontáž žlabů půlkruh. rovných, rš 330 mm, do 30° </t>
  </si>
  <si>
    <t>764252604</t>
  </si>
  <si>
    <t xml:space="preserve">Žlab podokapní půlkulatý TiZn rš. 333 mm </t>
  </si>
  <si>
    <t>764322830</t>
  </si>
  <si>
    <t xml:space="preserve">Demontáž oplechování okapů balkónů </t>
  </si>
  <si>
    <t>764374111</t>
  </si>
  <si>
    <t xml:space="preserve">Profil okapní pro ukončení balkonů </t>
  </si>
  <si>
    <t>764374113</t>
  </si>
  <si>
    <t xml:space="preserve">Roh okapního profilu 50/50 </t>
  </si>
  <si>
    <t>764334850</t>
  </si>
  <si>
    <t xml:space="preserve">Demontáž lemování zdí </t>
  </si>
  <si>
    <t>764292651</t>
  </si>
  <si>
    <t xml:space="preserve">Lemování TiZn ,napojení na stěnu jednodíl </t>
  </si>
  <si>
    <t>764395840</t>
  </si>
  <si>
    <t xml:space="preserve">Demontáž dilatace </t>
  </si>
  <si>
    <t>764410850</t>
  </si>
  <si>
    <t xml:space="preserve">Demontáž oplechování parapetů,rš od 100 do 330 mm </t>
  </si>
  <si>
    <t>764511650</t>
  </si>
  <si>
    <t xml:space="preserve">Oplechování parapetů TiZn rš. 350 mm </t>
  </si>
  <si>
    <t>764454803</t>
  </si>
  <si>
    <t xml:space="preserve">Demontáž odpadních trub kruhových,D 150 mm </t>
  </si>
  <si>
    <t>764551605</t>
  </si>
  <si>
    <t xml:space="preserve">Svod z Ti Zn  kruhový, D 150 mm </t>
  </si>
  <si>
    <t>998764103</t>
  </si>
  <si>
    <t xml:space="preserve">Přesun hmot pro klempířské konstr., výšky do 24 m </t>
  </si>
  <si>
    <t>767</t>
  </si>
  <si>
    <t>Konstrukce zámečnické</t>
  </si>
  <si>
    <t>767 90-01</t>
  </si>
  <si>
    <t>Odstranění zábradlí a zpětná montáž včetně sušáku úprava zábradlí, kotvení, povrchová úprava</t>
  </si>
  <si>
    <t>769</t>
  </si>
  <si>
    <t>Otvorové prvky z plastu</t>
  </si>
  <si>
    <t>769000010</t>
  </si>
  <si>
    <t xml:space="preserve">Montáž plastových oken a dveří s vypěněním </t>
  </si>
  <si>
    <t>769000020</t>
  </si>
  <si>
    <t xml:space="preserve">Těsnění oken flexfólií exteriér + interiér </t>
  </si>
  <si>
    <t>611-01A</t>
  </si>
  <si>
    <t>Okno plastové 720 x 500 mm okno sklepní, sklo bezpečnostní</t>
  </si>
  <si>
    <t>611-01B</t>
  </si>
  <si>
    <t>Okno plastové 870 x 500 mm okno sklepní, sklo bezpečnostní</t>
  </si>
  <si>
    <t>611-02</t>
  </si>
  <si>
    <t>Okno plastové 1170 x 500 mm okno sklepní, sklo bezpečnostní</t>
  </si>
  <si>
    <t>611-D1</t>
  </si>
  <si>
    <t xml:space="preserve">Dveře plastové vstupní 1000 x 2020 mm </t>
  </si>
  <si>
    <t>648991113</t>
  </si>
  <si>
    <t>Osazení parapetních desek z plast. hmot š.nad 20cm včetně dodávky parapetní desky š. 300 mm</t>
  </si>
  <si>
    <t>998766103</t>
  </si>
  <si>
    <t xml:space="preserve">Přesun hmot  výšky do 24 m </t>
  </si>
  <si>
    <t>771</t>
  </si>
  <si>
    <t>Podlahy z dlaždic a obklady</t>
  </si>
  <si>
    <t>771575107</t>
  </si>
  <si>
    <t>Montáž podlah keram.,režné hladké, tmel, 20x20 cm Unifix 2K (lepidlo), ASO-Flexfuge (spár.hmota)</t>
  </si>
  <si>
    <t>771579791</t>
  </si>
  <si>
    <t xml:space="preserve">Příplatek za plochu podlah keram. do 5 m2 jednotl. </t>
  </si>
  <si>
    <t>771579792</t>
  </si>
  <si>
    <t xml:space="preserve">Příplatek za podlahy keram.v omezeném prostoru </t>
  </si>
  <si>
    <t>597623132A</t>
  </si>
  <si>
    <t>Mrazuvzdorná keramická dlaždba 200 x 200mm</t>
  </si>
  <si>
    <t>998771103</t>
  </si>
  <si>
    <t xml:space="preserve">Přesun hmot pro podlahy z dlaždic, výšky do 24 m </t>
  </si>
  <si>
    <t>784</t>
  </si>
  <si>
    <t>Malby</t>
  </si>
  <si>
    <t>784451921</t>
  </si>
  <si>
    <t xml:space="preserve">Oprava,malba směsí prášk.2x,1bar+oškr. míst. 3,8 m </t>
  </si>
  <si>
    <t>799</t>
  </si>
  <si>
    <t>Ostatní náklady</t>
  </si>
  <si>
    <t>Ostatní nespecifikované stavební úpravy odhad - fakturovat dle skutečnosti</t>
  </si>
  <si>
    <t>hod</t>
  </si>
  <si>
    <t>D96</t>
  </si>
  <si>
    <t>Přesuny suti a vybouraných hmot</t>
  </si>
  <si>
    <t>979011111</t>
  </si>
  <si>
    <t xml:space="preserve">Svislá doprava suti a vybour. hmot za 2.NP a 1.PP </t>
  </si>
  <si>
    <t>979011121</t>
  </si>
  <si>
    <t xml:space="preserve">Příplatek za každé další podlaží 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</si>
  <si>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</si>
  <si>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</si>
  <si>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</si>
  <si>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</si>
  <si>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979082111</t>
  </si>
  <si>
    <t xml:space="preserve">Vnitrostaveništní doprava suti do 10 m </t>
  </si>
  <si>
    <t>979082121</t>
  </si>
  <si>
    <t xml:space="preserve">Příplatek k vnitrost. dopravě suti za dalších 5 m </t>
  </si>
  <si>
    <t>979999007</t>
  </si>
  <si>
    <t>Poplatek za skládku směsně stavební a demoliční odpad,</t>
  </si>
  <si>
    <t>Zařízení staveniště</t>
  </si>
  <si>
    <t>Provoz investora</t>
  </si>
  <si>
    <t>Kompletační činnost (IČD)</t>
  </si>
  <si>
    <t>Rezerva rozpočtu</t>
  </si>
  <si>
    <t>Sdružená sazba VRN</t>
  </si>
  <si>
    <t>Dle výběrového řízení</t>
  </si>
  <si>
    <t>SMO, městský obvod Radvanice a Bartovice</t>
  </si>
  <si>
    <t>PPS Kania s.r.o., Ostrava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</si>
</sst>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1.</v>
      </c>
      <c r="D2" s="5" t="str">
        <f>Rekapitulace!G2</f>
        <v>Stavební část</v>
      </c>
      <c r="E2" s="6"/>
      <c r="F2" s="7" t="s">
        <v>1</v>
      </c>
      <c r="G2" s="8" t="s">
        <v>83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81</v>
      </c>
      <c r="B5" s="18"/>
      <c r="C5" s="19" t="s">
        <v>82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377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PPS Kania s.r.o., Ostrava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376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375</v>
      </c>
      <c r="D11" s="30"/>
      <c r="E11" s="30"/>
      <c r="F11" s="41" t="s">
        <v>16</v>
      </c>
      <c r="G11" s="42">
        <v>13600812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Rekapitulace!A30</f>
        <v>Zařízení staveniště</v>
      </c>
      <c r="E15" s="61"/>
      <c r="F15" s="62"/>
      <c r="G15" s="59">
        <f>Rekapitulace!I30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Rekapitulace!A31</f>
        <v>Provoz investora</v>
      </c>
      <c r="E16" s="63"/>
      <c r="F16" s="64"/>
      <c r="G16" s="59">
        <f>Rekapitulace!I31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Rekapitulace!A32</f>
        <v>Kompletační činnost (IČD)</v>
      </c>
      <c r="E17" s="63"/>
      <c r="F17" s="64"/>
      <c r="G17" s="59">
        <f>Rekapitulace!I32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Rekapitulace!A33</f>
        <v>Rezerva rozpočtu</v>
      </c>
      <c r="E18" s="63"/>
      <c r="F18" s="64"/>
      <c r="G18" s="59">
        <f>Rekapitulace!I33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Rekapitulace!A34</f>
        <v>Sdružená sazba VRN</v>
      </c>
      <c r="E19" s="63"/>
      <c r="F19" s="64"/>
      <c r="G19" s="59">
        <f>Rekapitulace!I34</f>
        <v>0</v>
      </c>
    </row>
    <row r="20" spans="1:7" ht="15.75" customHeight="1">
      <c r="A20" s="67"/>
      <c r="B20" s="58"/>
      <c r="C20" s="59"/>
      <c r="D20" s="9"/>
      <c r="E20" s="63"/>
      <c r="F20" s="64"/>
      <c r="G20" s="59"/>
    </row>
    <row r="21" spans="1:7" ht="15.7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14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14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6"/>
  <sheetViews>
    <sheetView zoomScalePageLayoutView="0" workbookViewId="0" topLeftCell="A1">
      <selection activeCell="H35" sqref="H35:I3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1360 Staveb.úpravy BD,ul.Třanovského 21,23,25-dokončení</v>
      </c>
      <c r="D1" s="111"/>
      <c r="E1" s="112"/>
      <c r="F1" s="111"/>
      <c r="G1" s="113" t="s">
        <v>49</v>
      </c>
      <c r="H1" s="114" t="s">
        <v>84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 Oprava střechy a zateplení</v>
      </c>
      <c r="D2" s="119"/>
      <c r="E2" s="120"/>
      <c r="F2" s="119"/>
      <c r="G2" s="121" t="s">
        <v>85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9" t="str">
        <f>Položky!B7</f>
        <v>1</v>
      </c>
      <c r="B7" s="133" t="str">
        <f>Položky!C7</f>
        <v>Zemní práce</v>
      </c>
      <c r="C7" s="69"/>
      <c r="D7" s="134"/>
      <c r="E7" s="220">
        <f>Položky!BA10</f>
        <v>0</v>
      </c>
      <c r="F7" s="221">
        <f>Položky!BB10</f>
        <v>0</v>
      </c>
      <c r="G7" s="221">
        <f>Položky!BC10</f>
        <v>0</v>
      </c>
      <c r="H7" s="221">
        <f>Položky!BD10</f>
        <v>0</v>
      </c>
      <c r="I7" s="222">
        <f>Položky!BE10</f>
        <v>0</v>
      </c>
    </row>
    <row r="8" spans="1:9" s="37" customFormat="1" ht="12.75">
      <c r="A8" s="219" t="str">
        <f>Položky!B11</f>
        <v>3</v>
      </c>
      <c r="B8" s="133" t="str">
        <f>Položky!C11</f>
        <v>Svislé a kompletní konstrukce</v>
      </c>
      <c r="C8" s="69"/>
      <c r="D8" s="134"/>
      <c r="E8" s="220">
        <f>Položky!BA13</f>
        <v>0</v>
      </c>
      <c r="F8" s="221">
        <f>Položky!BB13</f>
        <v>0</v>
      </c>
      <c r="G8" s="221">
        <f>Položky!BC13</f>
        <v>0</v>
      </c>
      <c r="H8" s="221">
        <f>Položky!BD13</f>
        <v>0</v>
      </c>
      <c r="I8" s="222">
        <f>Položky!BE13</f>
        <v>0</v>
      </c>
    </row>
    <row r="9" spans="1:9" s="37" customFormat="1" ht="12.75">
      <c r="A9" s="219" t="str">
        <f>Položky!B14</f>
        <v>61</v>
      </c>
      <c r="B9" s="133" t="str">
        <f>Položky!C14</f>
        <v>Úpravy povrchů vnitřní</v>
      </c>
      <c r="C9" s="69"/>
      <c r="D9" s="134"/>
      <c r="E9" s="220">
        <f>Položky!BA17</f>
        <v>0</v>
      </c>
      <c r="F9" s="221">
        <f>Položky!BB17</f>
        <v>0</v>
      </c>
      <c r="G9" s="221">
        <f>Položky!BC17</f>
        <v>0</v>
      </c>
      <c r="H9" s="221">
        <f>Položky!BD17</f>
        <v>0</v>
      </c>
      <c r="I9" s="222">
        <f>Položky!BE17</f>
        <v>0</v>
      </c>
    </row>
    <row r="10" spans="1:9" s="37" customFormat="1" ht="12.75">
      <c r="A10" s="219" t="str">
        <f>Položky!B18</f>
        <v>62</v>
      </c>
      <c r="B10" s="133" t="str">
        <f>Položky!C18</f>
        <v>Úpravy povrchů vnější</v>
      </c>
      <c r="C10" s="69"/>
      <c r="D10" s="134"/>
      <c r="E10" s="220">
        <f>Položky!BA41</f>
        <v>0</v>
      </c>
      <c r="F10" s="221">
        <f>Položky!BB41</f>
        <v>0</v>
      </c>
      <c r="G10" s="221">
        <f>Položky!BC41</f>
        <v>0</v>
      </c>
      <c r="H10" s="221">
        <f>Položky!BD41</f>
        <v>0</v>
      </c>
      <c r="I10" s="222">
        <f>Položky!BE41</f>
        <v>0</v>
      </c>
    </row>
    <row r="11" spans="1:9" s="37" customFormat="1" ht="12.75">
      <c r="A11" s="219" t="str">
        <f>Položky!B42</f>
        <v>63</v>
      </c>
      <c r="B11" s="133" t="str">
        <f>Položky!C42</f>
        <v>Podlahy a podlahové konstrukce</v>
      </c>
      <c r="C11" s="69"/>
      <c r="D11" s="134"/>
      <c r="E11" s="220">
        <f>Položky!BA49</f>
        <v>0</v>
      </c>
      <c r="F11" s="221">
        <f>Položky!BB49</f>
        <v>0</v>
      </c>
      <c r="G11" s="221">
        <f>Položky!BC49</f>
        <v>0</v>
      </c>
      <c r="H11" s="221">
        <f>Položky!BD49</f>
        <v>0</v>
      </c>
      <c r="I11" s="222">
        <f>Položky!BE49</f>
        <v>0</v>
      </c>
    </row>
    <row r="12" spans="1:9" s="37" customFormat="1" ht="12.75">
      <c r="A12" s="219" t="str">
        <f>Položky!B50</f>
        <v>9</v>
      </c>
      <c r="B12" s="133" t="str">
        <f>Položky!C50</f>
        <v>Ostatní konstrukce, bourání</v>
      </c>
      <c r="C12" s="69"/>
      <c r="D12" s="134"/>
      <c r="E12" s="220">
        <f>Položky!BA71</f>
        <v>0</v>
      </c>
      <c r="F12" s="221">
        <f>Položky!BB71</f>
        <v>0</v>
      </c>
      <c r="G12" s="221">
        <f>Položky!BC71</f>
        <v>0</v>
      </c>
      <c r="H12" s="221">
        <f>Položky!BD71</f>
        <v>0</v>
      </c>
      <c r="I12" s="222">
        <f>Položky!BE71</f>
        <v>0</v>
      </c>
    </row>
    <row r="13" spans="1:9" s="37" customFormat="1" ht="12.75">
      <c r="A13" s="219" t="str">
        <f>Položky!B72</f>
        <v>99</v>
      </c>
      <c r="B13" s="133" t="str">
        <f>Položky!C72</f>
        <v>Staveništní přesun hmot</v>
      </c>
      <c r="C13" s="69"/>
      <c r="D13" s="134"/>
      <c r="E13" s="220">
        <f>Položky!BA74</f>
        <v>0</v>
      </c>
      <c r="F13" s="221">
        <f>Položky!BB74</f>
        <v>0</v>
      </c>
      <c r="G13" s="221">
        <f>Položky!BC74</f>
        <v>0</v>
      </c>
      <c r="H13" s="221">
        <f>Položky!BD74</f>
        <v>0</v>
      </c>
      <c r="I13" s="222">
        <f>Položky!BE74</f>
        <v>0</v>
      </c>
    </row>
    <row r="14" spans="1:9" s="37" customFormat="1" ht="12.75">
      <c r="A14" s="219" t="str">
        <f>Položky!B75</f>
        <v>711</v>
      </c>
      <c r="B14" s="133" t="str">
        <f>Položky!C75</f>
        <v>Izolace proti vodě</v>
      </c>
      <c r="C14" s="69"/>
      <c r="D14" s="134"/>
      <c r="E14" s="220">
        <f>Položky!BA78</f>
        <v>0</v>
      </c>
      <c r="F14" s="221">
        <f>Položky!BB78</f>
        <v>0</v>
      </c>
      <c r="G14" s="221">
        <f>Položky!BC78</f>
        <v>0</v>
      </c>
      <c r="H14" s="221">
        <f>Položky!BD78</f>
        <v>0</v>
      </c>
      <c r="I14" s="222">
        <f>Položky!BE78</f>
        <v>0</v>
      </c>
    </row>
    <row r="15" spans="1:9" s="37" customFormat="1" ht="12.75">
      <c r="A15" s="219" t="str">
        <f>Položky!B79</f>
        <v>713</v>
      </c>
      <c r="B15" s="133" t="str">
        <f>Položky!C79</f>
        <v>Izolace tepelné</v>
      </c>
      <c r="C15" s="69"/>
      <c r="D15" s="134"/>
      <c r="E15" s="220">
        <f>Položky!BA86</f>
        <v>0</v>
      </c>
      <c r="F15" s="221">
        <f>Položky!BB86</f>
        <v>0</v>
      </c>
      <c r="G15" s="221">
        <f>Položky!BC86</f>
        <v>0</v>
      </c>
      <c r="H15" s="221">
        <f>Položky!BD86</f>
        <v>0</v>
      </c>
      <c r="I15" s="222">
        <f>Položky!BE86</f>
        <v>0</v>
      </c>
    </row>
    <row r="16" spans="1:9" s="37" customFormat="1" ht="12.75">
      <c r="A16" s="219" t="str">
        <f>Položky!B87</f>
        <v>721</v>
      </c>
      <c r="B16" s="133" t="str">
        <f>Položky!C87</f>
        <v>Vnitřní kanalizace</v>
      </c>
      <c r="C16" s="69"/>
      <c r="D16" s="134"/>
      <c r="E16" s="220">
        <f>Položky!BA89</f>
        <v>0</v>
      </c>
      <c r="F16" s="221">
        <f>Položky!BB89</f>
        <v>0</v>
      </c>
      <c r="G16" s="221">
        <f>Položky!BC89</f>
        <v>0</v>
      </c>
      <c r="H16" s="221">
        <f>Položky!BD89</f>
        <v>0</v>
      </c>
      <c r="I16" s="222">
        <f>Položky!BE89</f>
        <v>0</v>
      </c>
    </row>
    <row r="17" spans="1:9" s="37" customFormat="1" ht="12.75">
      <c r="A17" s="219" t="str">
        <f>Položky!B90</f>
        <v>762</v>
      </c>
      <c r="B17" s="133" t="str">
        <f>Položky!C90</f>
        <v>Konstrukce tesařské</v>
      </c>
      <c r="C17" s="69"/>
      <c r="D17" s="134"/>
      <c r="E17" s="220">
        <f>Položky!BA107</f>
        <v>0</v>
      </c>
      <c r="F17" s="221">
        <f>Položky!BB107</f>
        <v>0</v>
      </c>
      <c r="G17" s="221">
        <f>Položky!BC107</f>
        <v>0</v>
      </c>
      <c r="H17" s="221">
        <f>Položky!BD107</f>
        <v>0</v>
      </c>
      <c r="I17" s="222">
        <f>Položky!BE107</f>
        <v>0</v>
      </c>
    </row>
    <row r="18" spans="1:9" s="37" customFormat="1" ht="12.75">
      <c r="A18" s="219" t="str">
        <f>Položky!B108</f>
        <v>764</v>
      </c>
      <c r="B18" s="133" t="str">
        <f>Položky!C108</f>
        <v>Konstrukce klempířské</v>
      </c>
      <c r="C18" s="69"/>
      <c r="D18" s="134"/>
      <c r="E18" s="220">
        <f>Položky!BA130</f>
        <v>0</v>
      </c>
      <c r="F18" s="221">
        <f>Položky!BB130</f>
        <v>0</v>
      </c>
      <c r="G18" s="221">
        <f>Položky!BC130</f>
        <v>0</v>
      </c>
      <c r="H18" s="221">
        <f>Položky!BD130</f>
        <v>0</v>
      </c>
      <c r="I18" s="222">
        <f>Položky!BE130</f>
        <v>0</v>
      </c>
    </row>
    <row r="19" spans="1:9" s="37" customFormat="1" ht="12.75">
      <c r="A19" s="219" t="str">
        <f>Položky!B131</f>
        <v>767</v>
      </c>
      <c r="B19" s="133" t="str">
        <f>Položky!C131</f>
        <v>Konstrukce zámečnické</v>
      </c>
      <c r="C19" s="69"/>
      <c r="D19" s="134"/>
      <c r="E19" s="220">
        <f>Položky!BA133</f>
        <v>0</v>
      </c>
      <c r="F19" s="221">
        <f>Položky!BB133</f>
        <v>0</v>
      </c>
      <c r="G19" s="221">
        <f>Položky!BC133</f>
        <v>0</v>
      </c>
      <c r="H19" s="221">
        <f>Položky!BD133</f>
        <v>0</v>
      </c>
      <c r="I19" s="222">
        <f>Položky!BE133</f>
        <v>0</v>
      </c>
    </row>
    <row r="20" spans="1:9" s="37" customFormat="1" ht="12.75">
      <c r="A20" s="219" t="str">
        <f>Položky!B134</f>
        <v>769</v>
      </c>
      <c r="B20" s="133" t="str">
        <f>Položky!C134</f>
        <v>Otvorové prvky z plastu</v>
      </c>
      <c r="C20" s="69"/>
      <c r="D20" s="134"/>
      <c r="E20" s="220">
        <f>Položky!BA143</f>
        <v>0</v>
      </c>
      <c r="F20" s="221">
        <f>Položky!BB143</f>
        <v>0</v>
      </c>
      <c r="G20" s="221">
        <f>Položky!BC143</f>
        <v>0</v>
      </c>
      <c r="H20" s="221">
        <f>Položky!BD143</f>
        <v>0</v>
      </c>
      <c r="I20" s="222">
        <f>Položky!BE143</f>
        <v>0</v>
      </c>
    </row>
    <row r="21" spans="1:9" s="37" customFormat="1" ht="12.75">
      <c r="A21" s="219" t="str">
        <f>Položky!B144</f>
        <v>771</v>
      </c>
      <c r="B21" s="133" t="str">
        <f>Položky!C144</f>
        <v>Podlahy z dlaždic a obklady</v>
      </c>
      <c r="C21" s="69"/>
      <c r="D21" s="134"/>
      <c r="E21" s="220">
        <f>Položky!BA150</f>
        <v>0</v>
      </c>
      <c r="F21" s="221">
        <f>Položky!BB150</f>
        <v>0</v>
      </c>
      <c r="G21" s="221">
        <f>Položky!BC150</f>
        <v>0</v>
      </c>
      <c r="H21" s="221">
        <f>Položky!BD150</f>
        <v>0</v>
      </c>
      <c r="I21" s="222">
        <f>Položky!BE150</f>
        <v>0</v>
      </c>
    </row>
    <row r="22" spans="1:9" s="37" customFormat="1" ht="12.75">
      <c r="A22" s="219" t="str">
        <f>Položky!B151</f>
        <v>784</v>
      </c>
      <c r="B22" s="133" t="str">
        <f>Položky!C151</f>
        <v>Malby</v>
      </c>
      <c r="C22" s="69"/>
      <c r="D22" s="134"/>
      <c r="E22" s="220">
        <f>Položky!BA153</f>
        <v>0</v>
      </c>
      <c r="F22" s="221">
        <f>Položky!BB153</f>
        <v>0</v>
      </c>
      <c r="G22" s="221">
        <f>Položky!BC153</f>
        <v>0</v>
      </c>
      <c r="H22" s="221">
        <f>Položky!BD153</f>
        <v>0</v>
      </c>
      <c r="I22" s="222">
        <f>Položky!BE153</f>
        <v>0</v>
      </c>
    </row>
    <row r="23" spans="1:9" s="37" customFormat="1" ht="12.75">
      <c r="A23" s="219" t="str">
        <f>Položky!B154</f>
        <v>799</v>
      </c>
      <c r="B23" s="133" t="str">
        <f>Položky!C154</f>
        <v>Ostatní náklady</v>
      </c>
      <c r="C23" s="69"/>
      <c r="D23" s="134"/>
      <c r="E23" s="220">
        <f>Položky!BA156</f>
        <v>0</v>
      </c>
      <c r="F23" s="221">
        <f>Položky!BB156</f>
        <v>0</v>
      </c>
      <c r="G23" s="221">
        <f>Položky!BC156</f>
        <v>0</v>
      </c>
      <c r="H23" s="221">
        <f>Položky!BD156</f>
        <v>0</v>
      </c>
      <c r="I23" s="222">
        <f>Položky!BE156</f>
        <v>0</v>
      </c>
    </row>
    <row r="24" spans="1:9" s="37" customFormat="1" ht="13.5" thickBot="1">
      <c r="A24" s="219" t="str">
        <f>Položky!B157</f>
        <v>D96</v>
      </c>
      <c r="B24" s="133" t="str">
        <f>Položky!C157</f>
        <v>Přesuny suti a vybouraných hmot</v>
      </c>
      <c r="C24" s="69"/>
      <c r="D24" s="134"/>
      <c r="E24" s="220">
        <f>Položky!BA165</f>
        <v>0</v>
      </c>
      <c r="F24" s="221">
        <f>Položky!BB165</f>
        <v>0</v>
      </c>
      <c r="G24" s="221">
        <f>Položky!BC165</f>
        <v>0</v>
      </c>
      <c r="H24" s="221">
        <f>Položky!BD165</f>
        <v>0</v>
      </c>
      <c r="I24" s="222">
        <f>Položky!BE165</f>
        <v>0</v>
      </c>
    </row>
    <row r="25" spans="1:9" s="141" customFormat="1" ht="13.5" thickBot="1">
      <c r="A25" s="135"/>
      <c r="B25" s="136" t="s">
        <v>57</v>
      </c>
      <c r="C25" s="136"/>
      <c r="D25" s="137"/>
      <c r="E25" s="138">
        <f>SUM(E7:E24)</f>
        <v>0</v>
      </c>
      <c r="F25" s="139">
        <f>SUM(F7:F24)</f>
        <v>0</v>
      </c>
      <c r="G25" s="139">
        <f>SUM(G7:G24)</f>
        <v>0</v>
      </c>
      <c r="H25" s="139">
        <f>SUM(H7:H24)</f>
        <v>0</v>
      </c>
      <c r="I25" s="140">
        <f>SUM(I7:I24)</f>
        <v>0</v>
      </c>
    </row>
    <row r="26" spans="1:9" ht="12.75">
      <c r="A26" s="69"/>
      <c r="B26" s="69"/>
      <c r="C26" s="69"/>
      <c r="D26" s="69"/>
      <c r="E26" s="69"/>
      <c r="F26" s="69"/>
      <c r="G26" s="69"/>
      <c r="H26" s="69"/>
      <c r="I26" s="69"/>
    </row>
    <row r="27" spans="1:57" ht="19.5" customHeight="1">
      <c r="A27" s="125" t="s">
        <v>58</v>
      </c>
      <c r="B27" s="125"/>
      <c r="C27" s="125"/>
      <c r="D27" s="125"/>
      <c r="E27" s="125"/>
      <c r="F27" s="125"/>
      <c r="G27" s="142"/>
      <c r="H27" s="125"/>
      <c r="I27" s="125"/>
      <c r="BA27" s="43"/>
      <c r="BB27" s="43"/>
      <c r="BC27" s="43"/>
      <c r="BD27" s="43"/>
      <c r="BE27" s="43"/>
    </row>
    <row r="28" spans="1:9" ht="13.5" thickBot="1">
      <c r="A28" s="82"/>
      <c r="B28" s="82"/>
      <c r="C28" s="82"/>
      <c r="D28" s="82"/>
      <c r="E28" s="82"/>
      <c r="F28" s="82"/>
      <c r="G28" s="82"/>
      <c r="H28" s="82"/>
      <c r="I28" s="82"/>
    </row>
    <row r="29" spans="1:9" ht="12.75">
      <c r="A29" s="76" t="s">
        <v>59</v>
      </c>
      <c r="B29" s="77"/>
      <c r="C29" s="77"/>
      <c r="D29" s="143"/>
      <c r="E29" s="144" t="s">
        <v>60</v>
      </c>
      <c r="F29" s="145" t="s">
        <v>61</v>
      </c>
      <c r="G29" s="146" t="s">
        <v>62</v>
      </c>
      <c r="H29" s="147"/>
      <c r="I29" s="148" t="s">
        <v>60</v>
      </c>
    </row>
    <row r="30" spans="1:53" ht="12.75">
      <c r="A30" s="67" t="s">
        <v>370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1</v>
      </c>
    </row>
    <row r="31" spans="1:53" ht="12.75">
      <c r="A31" s="67" t="s">
        <v>371</v>
      </c>
      <c r="B31" s="58"/>
      <c r="C31" s="58"/>
      <c r="D31" s="149"/>
      <c r="E31" s="150"/>
      <c r="F31" s="151"/>
      <c r="G31" s="152">
        <f>CHOOSE(BA31+1,HSV+PSV,HSV+PSV+Mont,HSV+PSV+Dodavka+Mont,HSV,PSV,Mont,Dodavka,Mont+Dodavka,0)</f>
        <v>0</v>
      </c>
      <c r="H31" s="153"/>
      <c r="I31" s="154">
        <f>E31+F31*G31/100</f>
        <v>0</v>
      </c>
      <c r="BA31">
        <v>1</v>
      </c>
    </row>
    <row r="32" spans="1:53" ht="12.75">
      <c r="A32" s="67" t="s">
        <v>372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2</v>
      </c>
    </row>
    <row r="33" spans="1:53" ht="12.75">
      <c r="A33" s="67" t="s">
        <v>373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2</v>
      </c>
    </row>
    <row r="34" spans="1:53" ht="12.75">
      <c r="A34" s="67" t="s">
        <v>374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2</v>
      </c>
    </row>
    <row r="35" spans="1:9" ht="13.5" thickBot="1">
      <c r="A35" s="155"/>
      <c r="B35" s="156" t="s">
        <v>63</v>
      </c>
      <c r="C35" s="157"/>
      <c r="D35" s="158"/>
      <c r="E35" s="159"/>
      <c r="F35" s="160"/>
      <c r="G35" s="160"/>
      <c r="H35" s="161">
        <f>SUM(I30:I34)</f>
        <v>0</v>
      </c>
      <c r="I35" s="162"/>
    </row>
    <row r="37" spans="2:9" ht="12.75">
      <c r="B37" s="141"/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</sheetData>
  <sheetProtection/>
  <mergeCells count="4">
    <mergeCell ref="A1:B1"/>
    <mergeCell ref="A2:B2"/>
    <mergeCell ref="G2:I2"/>
    <mergeCell ref="H35:I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38"/>
  <sheetViews>
    <sheetView showGridLines="0" showZeros="0" zoomScalePageLayoutView="0" workbookViewId="0" topLeftCell="A1">
      <selection activeCell="A165" sqref="A165:IV167"/>
    </sheetView>
  </sheetViews>
  <sheetFormatPr defaultColWidth="9.125" defaultRowHeight="12.75"/>
  <cols>
    <col min="1" max="1" width="4.50390625" style="167" customWidth="1"/>
    <col min="2" max="2" width="11.50390625" style="167" customWidth="1"/>
    <col min="3" max="3" width="40.50390625" style="167" customWidth="1"/>
    <col min="4" max="4" width="5.50390625" style="167" customWidth="1"/>
    <col min="5" max="5" width="8.50390625" style="213" customWidth="1"/>
    <col min="6" max="6" width="9.875" style="167" customWidth="1"/>
    <col min="7" max="7" width="13.875" style="167" customWidth="1"/>
    <col min="8" max="11" width="9.125" style="167" customWidth="1"/>
    <col min="12" max="12" width="75.25390625" style="167" customWidth="1"/>
    <col min="13" max="13" width="45.25390625" style="167" customWidth="1"/>
    <col min="14" max="16384" width="9.125" style="167" customWidth="1"/>
  </cols>
  <sheetData>
    <row r="1" spans="1:7" ht="1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1360 Staveb.úpravy BD,ul.Třanovského 21,23,25-dokončení</v>
      </c>
      <c r="D3" s="172"/>
      <c r="E3" s="173" t="s">
        <v>64</v>
      </c>
      <c r="F3" s="174" t="str">
        <f>Rekapitulace!H1</f>
        <v>1.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 Oprava střechy a zateplení</v>
      </c>
      <c r="D4" s="177"/>
      <c r="E4" s="178" t="str">
        <f>Rekapitulace!G2</f>
        <v>Stavební část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86</v>
      </c>
      <c r="C8" s="198" t="s">
        <v>87</v>
      </c>
      <c r="D8" s="199" t="s">
        <v>88</v>
      </c>
      <c r="E8" s="200">
        <v>13.15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12.75">
      <c r="A9" s="196">
        <v>2</v>
      </c>
      <c r="B9" s="197" t="s">
        <v>89</v>
      </c>
      <c r="C9" s="198" t="s">
        <v>90</v>
      </c>
      <c r="D9" s="199" t="s">
        <v>88</v>
      </c>
      <c r="E9" s="200">
        <v>13.15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57" ht="12.75">
      <c r="A10" s="203"/>
      <c r="B10" s="204" t="s">
        <v>76</v>
      </c>
      <c r="C10" s="205" t="str">
        <f>CONCATENATE(B7," ",C7)</f>
        <v>1 Zemní práce</v>
      </c>
      <c r="D10" s="206"/>
      <c r="E10" s="207"/>
      <c r="F10" s="208"/>
      <c r="G10" s="209">
        <f>SUM(G7:G9)</f>
        <v>0</v>
      </c>
      <c r="O10" s="195">
        <v>4</v>
      </c>
      <c r="BA10" s="210">
        <f>SUM(BA7:BA9)</f>
        <v>0</v>
      </c>
      <c r="BB10" s="210">
        <f>SUM(BB7:BB9)</f>
        <v>0</v>
      </c>
      <c r="BC10" s="210">
        <f>SUM(BC7:BC9)</f>
        <v>0</v>
      </c>
      <c r="BD10" s="210">
        <f>SUM(BD7:BD9)</f>
        <v>0</v>
      </c>
      <c r="BE10" s="210">
        <f>SUM(BE7:BE9)</f>
        <v>0</v>
      </c>
    </row>
    <row r="11" spans="1:15" ht="12.75">
      <c r="A11" s="188" t="s">
        <v>72</v>
      </c>
      <c r="B11" s="189" t="s">
        <v>91</v>
      </c>
      <c r="C11" s="190" t="s">
        <v>92</v>
      </c>
      <c r="D11" s="191"/>
      <c r="E11" s="192"/>
      <c r="F11" s="192"/>
      <c r="G11" s="193"/>
      <c r="H11" s="194"/>
      <c r="I11" s="194"/>
      <c r="O11" s="195">
        <v>1</v>
      </c>
    </row>
    <row r="12" spans="1:104" ht="12.75">
      <c r="A12" s="196">
        <v>3</v>
      </c>
      <c r="B12" s="197" t="s">
        <v>93</v>
      </c>
      <c r="C12" s="198" t="s">
        <v>94</v>
      </c>
      <c r="D12" s="199" t="s">
        <v>95</v>
      </c>
      <c r="E12" s="200">
        <v>29.79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0.01126</v>
      </c>
    </row>
    <row r="13" spans="1:57" ht="12.75">
      <c r="A13" s="203"/>
      <c r="B13" s="204" t="s">
        <v>76</v>
      </c>
      <c r="C13" s="205" t="str">
        <f>CONCATENATE(B11," ",C11)</f>
        <v>3 Svislé a kompletní konstrukce</v>
      </c>
      <c r="D13" s="206"/>
      <c r="E13" s="207"/>
      <c r="F13" s="208"/>
      <c r="G13" s="209">
        <f>SUM(G11:G12)</f>
        <v>0</v>
      </c>
      <c r="O13" s="195">
        <v>4</v>
      </c>
      <c r="BA13" s="210">
        <f>SUM(BA11:BA12)</f>
        <v>0</v>
      </c>
      <c r="BB13" s="210">
        <f>SUM(BB11:BB12)</f>
        <v>0</v>
      </c>
      <c r="BC13" s="210">
        <f>SUM(BC11:BC12)</f>
        <v>0</v>
      </c>
      <c r="BD13" s="210">
        <f>SUM(BD11:BD12)</f>
        <v>0</v>
      </c>
      <c r="BE13" s="210">
        <f>SUM(BE11:BE12)</f>
        <v>0</v>
      </c>
    </row>
    <row r="14" spans="1:15" ht="12.75">
      <c r="A14" s="188" t="s">
        <v>72</v>
      </c>
      <c r="B14" s="189" t="s">
        <v>96</v>
      </c>
      <c r="C14" s="190" t="s">
        <v>97</v>
      </c>
      <c r="D14" s="191"/>
      <c r="E14" s="192"/>
      <c r="F14" s="192"/>
      <c r="G14" s="193"/>
      <c r="H14" s="194"/>
      <c r="I14" s="194"/>
      <c r="O14" s="195">
        <v>1</v>
      </c>
    </row>
    <row r="15" spans="1:104" ht="20.25">
      <c r="A15" s="196">
        <v>4</v>
      </c>
      <c r="B15" s="197" t="s">
        <v>98</v>
      </c>
      <c r="C15" s="198" t="s">
        <v>99</v>
      </c>
      <c r="D15" s="199" t="s">
        <v>100</v>
      </c>
      <c r="E15" s="200">
        <v>24.57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0.00238</v>
      </c>
    </row>
    <row r="16" spans="1:104" ht="20.25">
      <c r="A16" s="196">
        <v>5</v>
      </c>
      <c r="B16" s="197" t="s">
        <v>101</v>
      </c>
      <c r="C16" s="198" t="s">
        <v>102</v>
      </c>
      <c r="D16" s="199" t="s">
        <v>100</v>
      </c>
      <c r="E16" s="200">
        <v>57.882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0.004</v>
      </c>
    </row>
    <row r="17" spans="1:57" ht="12.75">
      <c r="A17" s="203"/>
      <c r="B17" s="204" t="s">
        <v>76</v>
      </c>
      <c r="C17" s="205" t="str">
        <f>CONCATENATE(B14," ",C14)</f>
        <v>61 Úpravy povrchů vnitřní</v>
      </c>
      <c r="D17" s="206"/>
      <c r="E17" s="207"/>
      <c r="F17" s="208"/>
      <c r="G17" s="209">
        <f>SUM(G14:G16)</f>
        <v>0</v>
      </c>
      <c r="O17" s="195">
        <v>4</v>
      </c>
      <c r="BA17" s="210">
        <f>SUM(BA14:BA16)</f>
        <v>0</v>
      </c>
      <c r="BB17" s="210">
        <f>SUM(BB14:BB16)</f>
        <v>0</v>
      </c>
      <c r="BC17" s="210">
        <f>SUM(BC14:BC16)</f>
        <v>0</v>
      </c>
      <c r="BD17" s="210">
        <f>SUM(BD14:BD16)</f>
        <v>0</v>
      </c>
      <c r="BE17" s="210">
        <f>SUM(BE14:BE16)</f>
        <v>0</v>
      </c>
    </row>
    <row r="18" spans="1:15" ht="12.75">
      <c r="A18" s="188" t="s">
        <v>72</v>
      </c>
      <c r="B18" s="189" t="s">
        <v>103</v>
      </c>
      <c r="C18" s="190" t="s">
        <v>104</v>
      </c>
      <c r="D18" s="191"/>
      <c r="E18" s="192"/>
      <c r="F18" s="192"/>
      <c r="G18" s="193"/>
      <c r="H18" s="194"/>
      <c r="I18" s="194"/>
      <c r="O18" s="195">
        <v>1</v>
      </c>
    </row>
    <row r="19" spans="1:104" ht="12.75">
      <c r="A19" s="196">
        <v>6</v>
      </c>
      <c r="B19" s="197" t="s">
        <v>105</v>
      </c>
      <c r="C19" s="198" t="s">
        <v>106</v>
      </c>
      <c r="D19" s="199" t="s">
        <v>95</v>
      </c>
      <c r="E19" s="200">
        <v>167.055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4E-05</v>
      </c>
    </row>
    <row r="20" spans="1:104" ht="20.25">
      <c r="A20" s="196">
        <v>7</v>
      </c>
      <c r="B20" s="197" t="s">
        <v>107</v>
      </c>
      <c r="C20" s="198" t="s">
        <v>108</v>
      </c>
      <c r="D20" s="199" t="s">
        <v>95</v>
      </c>
      <c r="E20" s="200">
        <v>160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0</v>
      </c>
      <c r="AC20" s="167">
        <v>0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0</v>
      </c>
      <c r="CZ20" s="167">
        <v>0.00386</v>
      </c>
    </row>
    <row r="21" spans="1:104" ht="12.75">
      <c r="A21" s="196">
        <v>8</v>
      </c>
      <c r="B21" s="197" t="s">
        <v>109</v>
      </c>
      <c r="C21" s="198" t="s">
        <v>110</v>
      </c>
      <c r="D21" s="199" t="s">
        <v>100</v>
      </c>
      <c r="E21" s="200">
        <v>104.32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0.0008</v>
      </c>
    </row>
    <row r="22" spans="1:104" ht="12.75">
      <c r="A22" s="196">
        <v>9</v>
      </c>
      <c r="B22" s="197" t="s">
        <v>111</v>
      </c>
      <c r="C22" s="198" t="s">
        <v>112</v>
      </c>
      <c r="D22" s="199" t="s">
        <v>100</v>
      </c>
      <c r="E22" s="200">
        <v>40.24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0.00051</v>
      </c>
    </row>
    <row r="23" spans="1:104" ht="20.25">
      <c r="A23" s="196">
        <v>10</v>
      </c>
      <c r="B23" s="197" t="s">
        <v>113</v>
      </c>
      <c r="C23" s="198" t="s">
        <v>114</v>
      </c>
      <c r="D23" s="199" t="s">
        <v>95</v>
      </c>
      <c r="E23" s="200">
        <v>45.2265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0.0116</v>
      </c>
    </row>
    <row r="24" spans="1:104" ht="20.25">
      <c r="A24" s="196">
        <v>11</v>
      </c>
      <c r="B24" s="197" t="s">
        <v>115</v>
      </c>
      <c r="C24" s="198" t="s">
        <v>116</v>
      </c>
      <c r="D24" s="199" t="s">
        <v>95</v>
      </c>
      <c r="E24" s="200">
        <v>1.125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0.01242</v>
      </c>
    </row>
    <row r="25" spans="1:104" ht="20.25">
      <c r="A25" s="196">
        <v>12</v>
      </c>
      <c r="B25" s="197" t="s">
        <v>117</v>
      </c>
      <c r="C25" s="198" t="s">
        <v>118</v>
      </c>
      <c r="D25" s="199" t="s">
        <v>95</v>
      </c>
      <c r="E25" s="200">
        <v>1.125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0.03812</v>
      </c>
    </row>
    <row r="26" spans="1:104" ht="20.25">
      <c r="A26" s="196">
        <v>13</v>
      </c>
      <c r="B26" s="197" t="s">
        <v>119</v>
      </c>
      <c r="C26" s="198" t="s">
        <v>120</v>
      </c>
      <c r="D26" s="199" t="s">
        <v>95</v>
      </c>
      <c r="E26" s="200">
        <v>25.47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0.00845</v>
      </c>
    </row>
    <row r="27" spans="1:104" ht="20.25">
      <c r="A27" s="196">
        <v>14</v>
      </c>
      <c r="B27" s="197" t="s">
        <v>121</v>
      </c>
      <c r="C27" s="198" t="s">
        <v>122</v>
      </c>
      <c r="D27" s="199" t="s">
        <v>95</v>
      </c>
      <c r="E27" s="200">
        <v>7.44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0.02154</v>
      </c>
    </row>
    <row r="28" spans="1:104" ht="20.25">
      <c r="A28" s="196">
        <v>15</v>
      </c>
      <c r="B28" s="197" t="s">
        <v>123</v>
      </c>
      <c r="C28" s="198" t="s">
        <v>124</v>
      </c>
      <c r="D28" s="199" t="s">
        <v>95</v>
      </c>
      <c r="E28" s="200">
        <v>796.1081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0.01005</v>
      </c>
    </row>
    <row r="29" spans="1:104" ht="20.25">
      <c r="A29" s="196">
        <v>16</v>
      </c>
      <c r="B29" s="197" t="s">
        <v>125</v>
      </c>
      <c r="C29" s="198" t="s">
        <v>126</v>
      </c>
      <c r="D29" s="199" t="s">
        <v>95</v>
      </c>
      <c r="E29" s="200">
        <v>73.164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0.03632</v>
      </c>
    </row>
    <row r="30" spans="1:104" ht="20.25">
      <c r="A30" s="196">
        <v>17</v>
      </c>
      <c r="B30" s="197" t="s">
        <v>127</v>
      </c>
      <c r="C30" s="198" t="s">
        <v>128</v>
      </c>
      <c r="D30" s="199" t="s">
        <v>95</v>
      </c>
      <c r="E30" s="200">
        <v>83.7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0.0099</v>
      </c>
    </row>
    <row r="31" spans="1:104" ht="20.25">
      <c r="A31" s="196">
        <v>18</v>
      </c>
      <c r="B31" s="197" t="s">
        <v>129</v>
      </c>
      <c r="C31" s="198" t="s">
        <v>130</v>
      </c>
      <c r="D31" s="199" t="s">
        <v>95</v>
      </c>
      <c r="E31" s="200">
        <v>11.664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0.02006</v>
      </c>
    </row>
    <row r="32" spans="1:104" ht="20.25">
      <c r="A32" s="196">
        <v>19</v>
      </c>
      <c r="B32" s="197" t="s">
        <v>127</v>
      </c>
      <c r="C32" s="198" t="s">
        <v>131</v>
      </c>
      <c r="D32" s="199" t="s">
        <v>95</v>
      </c>
      <c r="E32" s="200">
        <v>21.8845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1</v>
      </c>
      <c r="AC32" s="167">
        <v>1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1</v>
      </c>
      <c r="CZ32" s="167">
        <v>0.01058</v>
      </c>
    </row>
    <row r="33" spans="1:104" ht="12.75">
      <c r="A33" s="196">
        <v>20</v>
      </c>
      <c r="B33" s="197" t="s">
        <v>132</v>
      </c>
      <c r="C33" s="198" t="s">
        <v>133</v>
      </c>
      <c r="D33" s="199" t="s">
        <v>95</v>
      </c>
      <c r="E33" s="200">
        <v>29.37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0.00925</v>
      </c>
    </row>
    <row r="34" spans="1:104" ht="12.75">
      <c r="A34" s="196">
        <v>21</v>
      </c>
      <c r="B34" s="197" t="s">
        <v>134</v>
      </c>
      <c r="C34" s="198" t="s">
        <v>135</v>
      </c>
      <c r="D34" s="199" t="s">
        <v>95</v>
      </c>
      <c r="E34" s="200">
        <v>32.91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0.00019</v>
      </c>
    </row>
    <row r="35" spans="1:104" ht="12.75">
      <c r="A35" s="196">
        <v>22</v>
      </c>
      <c r="B35" s="197" t="s">
        <v>136</v>
      </c>
      <c r="C35" s="198" t="s">
        <v>137</v>
      </c>
      <c r="D35" s="199" t="s">
        <v>95</v>
      </c>
      <c r="E35" s="200">
        <v>32.91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0.00391</v>
      </c>
    </row>
    <row r="36" spans="1:104" ht="12.75">
      <c r="A36" s="196">
        <v>23</v>
      </c>
      <c r="B36" s="197" t="s">
        <v>138</v>
      </c>
      <c r="C36" s="198" t="s">
        <v>139</v>
      </c>
      <c r="D36" s="199" t="s">
        <v>95</v>
      </c>
      <c r="E36" s="200">
        <v>964.6361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1</v>
      </c>
      <c r="AC36" s="167">
        <v>1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1</v>
      </c>
      <c r="CZ36" s="167">
        <v>0.00019</v>
      </c>
    </row>
    <row r="37" spans="1:104" ht="12.75">
      <c r="A37" s="196">
        <v>24</v>
      </c>
      <c r="B37" s="197" t="s">
        <v>140</v>
      </c>
      <c r="C37" s="198" t="s">
        <v>141</v>
      </c>
      <c r="D37" s="199" t="s">
        <v>95</v>
      </c>
      <c r="E37" s="200">
        <v>935.1017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1</v>
      </c>
      <c r="AC37" s="167">
        <v>1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1</v>
      </c>
      <c r="CZ37" s="167">
        <v>0.00347</v>
      </c>
    </row>
    <row r="38" spans="1:104" ht="12.75">
      <c r="A38" s="196">
        <v>25</v>
      </c>
      <c r="B38" s="197" t="s">
        <v>142</v>
      </c>
      <c r="C38" s="198" t="s">
        <v>143</v>
      </c>
      <c r="D38" s="199" t="s">
        <v>95</v>
      </c>
      <c r="E38" s="200">
        <v>67.111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1</v>
      </c>
      <c r="AC38" s="167">
        <v>1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1</v>
      </c>
      <c r="CZ38" s="167">
        <v>0.00368</v>
      </c>
    </row>
    <row r="39" spans="1:104" ht="20.25">
      <c r="A39" s="196">
        <v>26</v>
      </c>
      <c r="B39" s="197" t="s">
        <v>144</v>
      </c>
      <c r="C39" s="198" t="s">
        <v>145</v>
      </c>
      <c r="D39" s="199" t="s">
        <v>75</v>
      </c>
      <c r="E39" s="200">
        <v>18</v>
      </c>
      <c r="F39" s="200">
        <v>0</v>
      </c>
      <c r="G39" s="201">
        <f>E39*F39</f>
        <v>0</v>
      </c>
      <c r="O39" s="195">
        <v>2</v>
      </c>
      <c r="AA39" s="167">
        <v>12</v>
      </c>
      <c r="AB39" s="167">
        <v>0</v>
      </c>
      <c r="AC39" s="167">
        <v>91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12</v>
      </c>
      <c r="CB39" s="202">
        <v>0</v>
      </c>
      <c r="CZ39" s="167">
        <v>0</v>
      </c>
    </row>
    <row r="40" spans="1:104" ht="12.75">
      <c r="A40" s="196">
        <v>27</v>
      </c>
      <c r="B40" s="197" t="s">
        <v>146</v>
      </c>
      <c r="C40" s="198" t="s">
        <v>147</v>
      </c>
      <c r="D40" s="199" t="s">
        <v>100</v>
      </c>
      <c r="E40" s="200">
        <v>61.68</v>
      </c>
      <c r="F40" s="200">
        <v>0</v>
      </c>
      <c r="G40" s="201">
        <f>E40*F40</f>
        <v>0</v>
      </c>
      <c r="O40" s="195">
        <v>2</v>
      </c>
      <c r="AA40" s="167">
        <v>3</v>
      </c>
      <c r="AB40" s="167">
        <v>1</v>
      </c>
      <c r="AC40" s="167">
        <v>283501269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3</v>
      </c>
      <c r="CB40" s="202">
        <v>1</v>
      </c>
      <c r="CZ40" s="167">
        <v>0.0001</v>
      </c>
    </row>
    <row r="41" spans="1:57" ht="12.75">
      <c r="A41" s="203"/>
      <c r="B41" s="204" t="s">
        <v>76</v>
      </c>
      <c r="C41" s="205" t="str">
        <f>CONCATENATE(B18," ",C18)</f>
        <v>62 Úpravy povrchů vnější</v>
      </c>
      <c r="D41" s="206"/>
      <c r="E41" s="207"/>
      <c r="F41" s="208"/>
      <c r="G41" s="209">
        <f>SUM(G18:G40)</f>
        <v>0</v>
      </c>
      <c r="O41" s="195">
        <v>4</v>
      </c>
      <c r="BA41" s="210">
        <f>SUM(BA18:BA40)</f>
        <v>0</v>
      </c>
      <c r="BB41" s="210">
        <f>SUM(BB18:BB40)</f>
        <v>0</v>
      </c>
      <c r="BC41" s="210">
        <f>SUM(BC18:BC40)</f>
        <v>0</v>
      </c>
      <c r="BD41" s="210">
        <f>SUM(BD18:BD40)</f>
        <v>0</v>
      </c>
      <c r="BE41" s="210">
        <f>SUM(BE18:BE40)</f>
        <v>0</v>
      </c>
    </row>
    <row r="42" spans="1:15" ht="12.75">
      <c r="A42" s="188" t="s">
        <v>72</v>
      </c>
      <c r="B42" s="189" t="s">
        <v>148</v>
      </c>
      <c r="C42" s="190" t="s">
        <v>149</v>
      </c>
      <c r="D42" s="191"/>
      <c r="E42" s="192"/>
      <c r="F42" s="192"/>
      <c r="G42" s="193"/>
      <c r="H42" s="194"/>
      <c r="I42" s="194"/>
      <c r="O42" s="195">
        <v>1</v>
      </c>
    </row>
    <row r="43" spans="1:104" ht="20.25">
      <c r="A43" s="196">
        <v>28</v>
      </c>
      <c r="B43" s="197" t="s">
        <v>150</v>
      </c>
      <c r="C43" s="198" t="s">
        <v>151</v>
      </c>
      <c r="D43" s="199" t="s">
        <v>95</v>
      </c>
      <c r="E43" s="200">
        <v>52.6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</v>
      </c>
    </row>
    <row r="44" spans="1:104" ht="12.75">
      <c r="A44" s="196">
        <v>29</v>
      </c>
      <c r="B44" s="197" t="s">
        <v>152</v>
      </c>
      <c r="C44" s="198" t="s">
        <v>153</v>
      </c>
      <c r="D44" s="199" t="s">
        <v>95</v>
      </c>
      <c r="E44" s="200">
        <v>52.6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1</v>
      </c>
      <c r="CZ44" s="167">
        <v>0</v>
      </c>
    </row>
    <row r="45" spans="1:104" ht="20.25">
      <c r="A45" s="196">
        <v>30</v>
      </c>
      <c r="B45" s="197" t="s">
        <v>154</v>
      </c>
      <c r="C45" s="198" t="s">
        <v>155</v>
      </c>
      <c r="D45" s="199" t="s">
        <v>95</v>
      </c>
      <c r="E45" s="200">
        <v>52.6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0.14363</v>
      </c>
    </row>
    <row r="46" spans="1:104" ht="12.75">
      <c r="A46" s="196">
        <v>31</v>
      </c>
      <c r="B46" s="197" t="s">
        <v>156</v>
      </c>
      <c r="C46" s="198" t="s">
        <v>157</v>
      </c>
      <c r="D46" s="199" t="s">
        <v>95</v>
      </c>
      <c r="E46" s="200">
        <v>17.01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0.1</v>
      </c>
    </row>
    <row r="47" spans="1:104" ht="12.75">
      <c r="A47" s="196">
        <v>32</v>
      </c>
      <c r="B47" s="197" t="s">
        <v>158</v>
      </c>
      <c r="C47" s="198" t="s">
        <v>159</v>
      </c>
      <c r="D47" s="199" t="s">
        <v>95</v>
      </c>
      <c r="E47" s="200">
        <v>17.01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1</v>
      </c>
      <c r="CZ47" s="167">
        <v>0.0014</v>
      </c>
    </row>
    <row r="48" spans="1:104" ht="12.75">
      <c r="A48" s="196">
        <v>33</v>
      </c>
      <c r="B48" s="197" t="s">
        <v>160</v>
      </c>
      <c r="C48" s="198" t="s">
        <v>161</v>
      </c>
      <c r="D48" s="199" t="s">
        <v>95</v>
      </c>
      <c r="E48" s="200">
        <v>6.1425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0.063</v>
      </c>
    </row>
    <row r="49" spans="1:57" ht="12.75">
      <c r="A49" s="203"/>
      <c r="B49" s="204" t="s">
        <v>76</v>
      </c>
      <c r="C49" s="205" t="str">
        <f>CONCATENATE(B42," ",C42)</f>
        <v>63 Podlahy a podlahové konstrukce</v>
      </c>
      <c r="D49" s="206"/>
      <c r="E49" s="207"/>
      <c r="F49" s="208"/>
      <c r="G49" s="209">
        <f>SUM(G42:G48)</f>
        <v>0</v>
      </c>
      <c r="O49" s="195">
        <v>4</v>
      </c>
      <c r="BA49" s="210">
        <f>SUM(BA42:BA48)</f>
        <v>0</v>
      </c>
      <c r="BB49" s="210">
        <f>SUM(BB42:BB48)</f>
        <v>0</v>
      </c>
      <c r="BC49" s="210">
        <f>SUM(BC42:BC48)</f>
        <v>0</v>
      </c>
      <c r="BD49" s="210">
        <f>SUM(BD42:BD48)</f>
        <v>0</v>
      </c>
      <c r="BE49" s="210">
        <f>SUM(BE42:BE48)</f>
        <v>0</v>
      </c>
    </row>
    <row r="50" spans="1:15" ht="12.75">
      <c r="A50" s="188" t="s">
        <v>72</v>
      </c>
      <c r="B50" s="189" t="s">
        <v>162</v>
      </c>
      <c r="C50" s="190" t="s">
        <v>163</v>
      </c>
      <c r="D50" s="191"/>
      <c r="E50" s="192"/>
      <c r="F50" s="192"/>
      <c r="G50" s="193"/>
      <c r="H50" s="194"/>
      <c r="I50" s="194"/>
      <c r="O50" s="195">
        <v>1</v>
      </c>
    </row>
    <row r="51" spans="1:104" ht="12.75">
      <c r="A51" s="196">
        <v>34</v>
      </c>
      <c r="B51" s="197" t="s">
        <v>164</v>
      </c>
      <c r="C51" s="198" t="s">
        <v>165</v>
      </c>
      <c r="D51" s="199" t="s">
        <v>166</v>
      </c>
      <c r="E51" s="200">
        <v>36</v>
      </c>
      <c r="F51" s="200">
        <v>0</v>
      </c>
      <c r="G51" s="201">
        <f>E51*F51</f>
        <v>0</v>
      </c>
      <c r="O51" s="195">
        <v>2</v>
      </c>
      <c r="AA51" s="167">
        <v>12</v>
      </c>
      <c r="AB51" s="167">
        <v>0</v>
      </c>
      <c r="AC51" s="167">
        <v>6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12</v>
      </c>
      <c r="CB51" s="202">
        <v>0</v>
      </c>
      <c r="CZ51" s="167">
        <v>0</v>
      </c>
    </row>
    <row r="52" spans="1:104" ht="12.75">
      <c r="A52" s="196">
        <v>35</v>
      </c>
      <c r="B52" s="197" t="s">
        <v>167</v>
      </c>
      <c r="C52" s="198" t="s">
        <v>168</v>
      </c>
      <c r="D52" s="199" t="s">
        <v>95</v>
      </c>
      <c r="E52" s="200">
        <v>1179.52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1</v>
      </c>
      <c r="CZ52" s="167">
        <v>0.01838</v>
      </c>
    </row>
    <row r="53" spans="1:104" ht="12.75">
      <c r="A53" s="196">
        <v>36</v>
      </c>
      <c r="B53" s="197" t="s">
        <v>169</v>
      </c>
      <c r="C53" s="198" t="s">
        <v>170</v>
      </c>
      <c r="D53" s="199" t="s">
        <v>95</v>
      </c>
      <c r="E53" s="200">
        <v>1179.52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1</v>
      </c>
      <c r="CZ53" s="167">
        <v>0.00097</v>
      </c>
    </row>
    <row r="54" spans="1:104" ht="12.75">
      <c r="A54" s="196">
        <v>37</v>
      </c>
      <c r="B54" s="197" t="s">
        <v>171</v>
      </c>
      <c r="C54" s="198" t="s">
        <v>172</v>
      </c>
      <c r="D54" s="199" t="s">
        <v>95</v>
      </c>
      <c r="E54" s="200">
        <v>1179.52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0</v>
      </c>
    </row>
    <row r="55" spans="1:104" ht="12.75">
      <c r="A55" s="196">
        <v>38</v>
      </c>
      <c r="B55" s="197" t="s">
        <v>173</v>
      </c>
      <c r="C55" s="198" t="s">
        <v>174</v>
      </c>
      <c r="D55" s="199" t="s">
        <v>95</v>
      </c>
      <c r="E55" s="200">
        <v>911.36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</v>
      </c>
    </row>
    <row r="56" spans="1:104" ht="12.75">
      <c r="A56" s="196">
        <v>39</v>
      </c>
      <c r="B56" s="197" t="s">
        <v>175</v>
      </c>
      <c r="C56" s="198" t="s">
        <v>176</v>
      </c>
      <c r="D56" s="199" t="s">
        <v>95</v>
      </c>
      <c r="E56" s="200">
        <v>911.36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1</v>
      </c>
      <c r="AC56" s="167">
        <v>1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1</v>
      </c>
      <c r="CZ56" s="167">
        <v>0</v>
      </c>
    </row>
    <row r="57" spans="1:104" ht="12.75">
      <c r="A57" s="196">
        <v>40</v>
      </c>
      <c r="B57" s="197" t="s">
        <v>177</v>
      </c>
      <c r="C57" s="198" t="s">
        <v>178</v>
      </c>
      <c r="D57" s="199" t="s">
        <v>95</v>
      </c>
      <c r="E57" s="200">
        <v>911.36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1</v>
      </c>
      <c r="CZ57" s="167">
        <v>0</v>
      </c>
    </row>
    <row r="58" spans="1:104" ht="12.75">
      <c r="A58" s="196">
        <v>41</v>
      </c>
      <c r="B58" s="197" t="s">
        <v>179</v>
      </c>
      <c r="C58" s="198" t="s">
        <v>180</v>
      </c>
      <c r="D58" s="199" t="s">
        <v>100</v>
      </c>
      <c r="E58" s="200">
        <v>6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1</v>
      </c>
      <c r="AC58" s="167">
        <v>1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1</v>
      </c>
      <c r="CZ58" s="167">
        <v>0.02279</v>
      </c>
    </row>
    <row r="59" spans="1:104" ht="12.75">
      <c r="A59" s="196">
        <v>42</v>
      </c>
      <c r="B59" s="197" t="s">
        <v>181</v>
      </c>
      <c r="C59" s="198" t="s">
        <v>182</v>
      </c>
      <c r="D59" s="199" t="s">
        <v>100</v>
      </c>
      <c r="E59" s="200">
        <v>6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1</v>
      </c>
      <c r="AC59" s="167">
        <v>1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1</v>
      </c>
      <c r="CZ59" s="167">
        <v>0.00176</v>
      </c>
    </row>
    <row r="60" spans="1:104" ht="12.75">
      <c r="A60" s="196">
        <v>43</v>
      </c>
      <c r="B60" s="197" t="s">
        <v>183</v>
      </c>
      <c r="C60" s="198" t="s">
        <v>184</v>
      </c>
      <c r="D60" s="199" t="s">
        <v>100</v>
      </c>
      <c r="E60" s="200">
        <v>6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1</v>
      </c>
      <c r="AC60" s="167">
        <v>1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1</v>
      </c>
      <c r="CZ60" s="167">
        <v>0</v>
      </c>
    </row>
    <row r="61" spans="1:104" ht="20.25">
      <c r="A61" s="196">
        <v>44</v>
      </c>
      <c r="B61" s="197" t="s">
        <v>185</v>
      </c>
      <c r="C61" s="198" t="s">
        <v>186</v>
      </c>
      <c r="D61" s="199" t="s">
        <v>88</v>
      </c>
      <c r="E61" s="200">
        <v>1.701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1</v>
      </c>
      <c r="AC61" s="167">
        <v>1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1</v>
      </c>
      <c r="CZ61" s="167">
        <v>0</v>
      </c>
    </row>
    <row r="62" spans="1:104" ht="12.75">
      <c r="A62" s="196">
        <v>45</v>
      </c>
      <c r="B62" s="197" t="s">
        <v>187</v>
      </c>
      <c r="C62" s="198" t="s">
        <v>188</v>
      </c>
      <c r="D62" s="199" t="s">
        <v>95</v>
      </c>
      <c r="E62" s="200">
        <v>17.01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1</v>
      </c>
      <c r="AC62" s="167">
        <v>1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1</v>
      </c>
      <c r="CZ62" s="167">
        <v>0</v>
      </c>
    </row>
    <row r="63" spans="1:104" ht="12.75">
      <c r="A63" s="196">
        <v>46</v>
      </c>
      <c r="B63" s="197" t="s">
        <v>189</v>
      </c>
      <c r="C63" s="198" t="s">
        <v>190</v>
      </c>
      <c r="D63" s="199" t="s">
        <v>166</v>
      </c>
      <c r="E63" s="200">
        <v>27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1</v>
      </c>
      <c r="AC63" s="167">
        <v>1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1</v>
      </c>
      <c r="CZ63" s="167">
        <v>0</v>
      </c>
    </row>
    <row r="64" spans="1:104" ht="12.75">
      <c r="A64" s="196">
        <v>47</v>
      </c>
      <c r="B64" s="197" t="s">
        <v>191</v>
      </c>
      <c r="C64" s="198" t="s">
        <v>192</v>
      </c>
      <c r="D64" s="199" t="s">
        <v>166</v>
      </c>
      <c r="E64" s="200">
        <v>2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1</v>
      </c>
      <c r="AC64" s="167">
        <v>1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1</v>
      </c>
      <c r="CZ64" s="167">
        <v>0</v>
      </c>
    </row>
    <row r="65" spans="1:104" ht="12.75">
      <c r="A65" s="196">
        <v>48</v>
      </c>
      <c r="B65" s="197" t="s">
        <v>193</v>
      </c>
      <c r="C65" s="198" t="s">
        <v>194</v>
      </c>
      <c r="D65" s="199" t="s">
        <v>95</v>
      </c>
      <c r="E65" s="200">
        <v>11.895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1</v>
      </c>
      <c r="AC65" s="167">
        <v>1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1</v>
      </c>
      <c r="CZ65" s="167">
        <v>0.00219</v>
      </c>
    </row>
    <row r="66" spans="1:104" ht="12.75">
      <c r="A66" s="196">
        <v>49</v>
      </c>
      <c r="B66" s="197" t="s">
        <v>195</v>
      </c>
      <c r="C66" s="198" t="s">
        <v>196</v>
      </c>
      <c r="D66" s="199" t="s">
        <v>95</v>
      </c>
      <c r="E66" s="200">
        <v>3.546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1</v>
      </c>
      <c r="AC66" s="167">
        <v>1</v>
      </c>
      <c r="AZ66" s="167">
        <v>1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1</v>
      </c>
      <c r="CZ66" s="167">
        <v>0.001</v>
      </c>
    </row>
    <row r="67" spans="1:104" ht="12.75">
      <c r="A67" s="196">
        <v>50</v>
      </c>
      <c r="B67" s="197" t="s">
        <v>197</v>
      </c>
      <c r="C67" s="198" t="s">
        <v>198</v>
      </c>
      <c r="D67" s="199" t="s">
        <v>95</v>
      </c>
      <c r="E67" s="200">
        <v>6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1</v>
      </c>
      <c r="AC67" s="167">
        <v>1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1</v>
      </c>
      <c r="CZ67" s="167">
        <v>0</v>
      </c>
    </row>
    <row r="68" spans="1:104" ht="12.75">
      <c r="A68" s="196">
        <v>51</v>
      </c>
      <c r="B68" s="197" t="s">
        <v>199</v>
      </c>
      <c r="C68" s="198" t="s">
        <v>200</v>
      </c>
      <c r="D68" s="199" t="s">
        <v>166</v>
      </c>
      <c r="E68" s="200">
        <v>36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1</v>
      </c>
      <c r="AC68" s="167">
        <v>1</v>
      </c>
      <c r="AZ68" s="167">
        <v>1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</v>
      </c>
      <c r="CB68" s="202">
        <v>1</v>
      </c>
      <c r="CZ68" s="167">
        <v>0</v>
      </c>
    </row>
    <row r="69" spans="1:104" ht="12.75">
      <c r="A69" s="196">
        <v>52</v>
      </c>
      <c r="B69" s="197" t="s">
        <v>201</v>
      </c>
      <c r="C69" s="198" t="s">
        <v>202</v>
      </c>
      <c r="D69" s="199" t="s">
        <v>95</v>
      </c>
      <c r="E69" s="200">
        <v>778.3805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1</v>
      </c>
      <c r="AC69" s="167">
        <v>1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1</v>
      </c>
      <c r="CZ69" s="167">
        <v>0</v>
      </c>
    </row>
    <row r="70" spans="1:104" ht="12.75">
      <c r="A70" s="196">
        <v>53</v>
      </c>
      <c r="B70" s="197" t="s">
        <v>203</v>
      </c>
      <c r="C70" s="198" t="s">
        <v>204</v>
      </c>
      <c r="D70" s="199" t="s">
        <v>95</v>
      </c>
      <c r="E70" s="200">
        <v>208.656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0</v>
      </c>
    </row>
    <row r="71" spans="1:57" ht="12.75">
      <c r="A71" s="203"/>
      <c r="B71" s="204" t="s">
        <v>76</v>
      </c>
      <c r="C71" s="205" t="str">
        <f>CONCATENATE(B50," ",C50)</f>
        <v>9 Ostatní konstrukce, bourání</v>
      </c>
      <c r="D71" s="206"/>
      <c r="E71" s="207"/>
      <c r="F71" s="208"/>
      <c r="G71" s="209">
        <f>SUM(G50:G70)</f>
        <v>0</v>
      </c>
      <c r="O71" s="195">
        <v>4</v>
      </c>
      <c r="BA71" s="210">
        <f>SUM(BA50:BA70)</f>
        <v>0</v>
      </c>
      <c r="BB71" s="210">
        <f>SUM(BB50:BB70)</f>
        <v>0</v>
      </c>
      <c r="BC71" s="210">
        <f>SUM(BC50:BC70)</f>
        <v>0</v>
      </c>
      <c r="BD71" s="210">
        <f>SUM(BD50:BD70)</f>
        <v>0</v>
      </c>
      <c r="BE71" s="210">
        <f>SUM(BE50:BE70)</f>
        <v>0</v>
      </c>
    </row>
    <row r="72" spans="1:15" ht="12.75">
      <c r="A72" s="188" t="s">
        <v>72</v>
      </c>
      <c r="B72" s="189" t="s">
        <v>205</v>
      </c>
      <c r="C72" s="190" t="s">
        <v>206</v>
      </c>
      <c r="D72" s="191"/>
      <c r="E72" s="192"/>
      <c r="F72" s="192"/>
      <c r="G72" s="193"/>
      <c r="H72" s="194"/>
      <c r="I72" s="194"/>
      <c r="O72" s="195">
        <v>1</v>
      </c>
    </row>
    <row r="73" spans="1:104" ht="12.75">
      <c r="A73" s="196">
        <v>54</v>
      </c>
      <c r="B73" s="197" t="s">
        <v>207</v>
      </c>
      <c r="C73" s="198" t="s">
        <v>208</v>
      </c>
      <c r="D73" s="199" t="s">
        <v>209</v>
      </c>
      <c r="E73" s="200">
        <v>51.018176623</v>
      </c>
      <c r="F73" s="200">
        <v>0</v>
      </c>
      <c r="G73" s="201">
        <f>E73*F73</f>
        <v>0</v>
      </c>
      <c r="O73" s="195">
        <v>2</v>
      </c>
      <c r="AA73" s="167">
        <v>7</v>
      </c>
      <c r="AB73" s="167">
        <v>1</v>
      </c>
      <c r="AC73" s="167">
        <v>2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7</v>
      </c>
      <c r="CB73" s="202">
        <v>1</v>
      </c>
      <c r="CZ73" s="167">
        <v>0</v>
      </c>
    </row>
    <row r="74" spans="1:57" ht="12.75">
      <c r="A74" s="203"/>
      <c r="B74" s="204" t="s">
        <v>76</v>
      </c>
      <c r="C74" s="205" t="str">
        <f>CONCATENATE(B72," ",C72)</f>
        <v>99 Staveništní přesun hmot</v>
      </c>
      <c r="D74" s="206"/>
      <c r="E74" s="207"/>
      <c r="F74" s="208"/>
      <c r="G74" s="209">
        <f>SUM(G72:G73)</f>
        <v>0</v>
      </c>
      <c r="O74" s="195">
        <v>4</v>
      </c>
      <c r="BA74" s="210">
        <f>SUM(BA72:BA73)</f>
        <v>0</v>
      </c>
      <c r="BB74" s="210">
        <f>SUM(BB72:BB73)</f>
        <v>0</v>
      </c>
      <c r="BC74" s="210">
        <f>SUM(BC72:BC73)</f>
        <v>0</v>
      </c>
      <c r="BD74" s="210">
        <f>SUM(BD72:BD73)</f>
        <v>0</v>
      </c>
      <c r="BE74" s="210">
        <f>SUM(BE72:BE73)</f>
        <v>0</v>
      </c>
    </row>
    <row r="75" spans="1:15" ht="12.75">
      <c r="A75" s="188" t="s">
        <v>72</v>
      </c>
      <c r="B75" s="189" t="s">
        <v>210</v>
      </c>
      <c r="C75" s="190" t="s">
        <v>211</v>
      </c>
      <c r="D75" s="191"/>
      <c r="E75" s="192"/>
      <c r="F75" s="192"/>
      <c r="G75" s="193"/>
      <c r="H75" s="194"/>
      <c r="I75" s="194"/>
      <c r="O75" s="195">
        <v>1</v>
      </c>
    </row>
    <row r="76" spans="1:104" ht="12.75">
      <c r="A76" s="196">
        <v>55</v>
      </c>
      <c r="B76" s="197" t="s">
        <v>212</v>
      </c>
      <c r="C76" s="198" t="s">
        <v>213</v>
      </c>
      <c r="D76" s="199" t="s">
        <v>95</v>
      </c>
      <c r="E76" s="200">
        <v>20.79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7</v>
      </c>
      <c r="AC76" s="167">
        <v>7</v>
      </c>
      <c r="AZ76" s="167">
        <v>2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7</v>
      </c>
      <c r="CZ76" s="167">
        <v>0.004</v>
      </c>
    </row>
    <row r="77" spans="1:104" ht="12.75">
      <c r="A77" s="196">
        <v>56</v>
      </c>
      <c r="B77" s="197" t="s">
        <v>214</v>
      </c>
      <c r="C77" s="198" t="s">
        <v>215</v>
      </c>
      <c r="D77" s="199" t="s">
        <v>209</v>
      </c>
      <c r="E77" s="200">
        <v>0.08316</v>
      </c>
      <c r="F77" s="200">
        <v>0</v>
      </c>
      <c r="G77" s="201">
        <f>E77*F77</f>
        <v>0</v>
      </c>
      <c r="O77" s="195">
        <v>2</v>
      </c>
      <c r="AA77" s="167">
        <v>7</v>
      </c>
      <c r="AB77" s="167">
        <v>1001</v>
      </c>
      <c r="AC77" s="167">
        <v>5</v>
      </c>
      <c r="AZ77" s="167">
        <v>2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7</v>
      </c>
      <c r="CB77" s="202">
        <v>1001</v>
      </c>
      <c r="CZ77" s="167">
        <v>0</v>
      </c>
    </row>
    <row r="78" spans="1:57" ht="12.75">
      <c r="A78" s="203"/>
      <c r="B78" s="204" t="s">
        <v>76</v>
      </c>
      <c r="C78" s="205" t="str">
        <f>CONCATENATE(B75," ",C75)</f>
        <v>711 Izolace proti vodě</v>
      </c>
      <c r="D78" s="206"/>
      <c r="E78" s="207"/>
      <c r="F78" s="208"/>
      <c r="G78" s="209">
        <f>SUM(G75:G77)</f>
        <v>0</v>
      </c>
      <c r="O78" s="195">
        <v>4</v>
      </c>
      <c r="BA78" s="210">
        <f>SUM(BA75:BA77)</f>
        <v>0</v>
      </c>
      <c r="BB78" s="210">
        <f>SUM(BB75:BB77)</f>
        <v>0</v>
      </c>
      <c r="BC78" s="210">
        <f>SUM(BC75:BC77)</f>
        <v>0</v>
      </c>
      <c r="BD78" s="210">
        <f>SUM(BD75:BD77)</f>
        <v>0</v>
      </c>
      <c r="BE78" s="210">
        <f>SUM(BE75:BE77)</f>
        <v>0</v>
      </c>
    </row>
    <row r="79" spans="1:15" ht="12.75">
      <c r="A79" s="188" t="s">
        <v>72</v>
      </c>
      <c r="B79" s="189" t="s">
        <v>216</v>
      </c>
      <c r="C79" s="190" t="s">
        <v>217</v>
      </c>
      <c r="D79" s="191"/>
      <c r="E79" s="192"/>
      <c r="F79" s="192"/>
      <c r="G79" s="193"/>
      <c r="H79" s="194"/>
      <c r="I79" s="194"/>
      <c r="O79" s="195">
        <v>1</v>
      </c>
    </row>
    <row r="80" spans="1:104" ht="20.25">
      <c r="A80" s="196">
        <v>57</v>
      </c>
      <c r="B80" s="197" t="s">
        <v>218</v>
      </c>
      <c r="C80" s="198" t="s">
        <v>219</v>
      </c>
      <c r="D80" s="199" t="s">
        <v>95</v>
      </c>
      <c r="E80" s="200">
        <v>370.125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7</v>
      </c>
      <c r="AC80" s="167">
        <v>7</v>
      </c>
      <c r="AZ80" s="167">
        <v>2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7</v>
      </c>
      <c r="CZ80" s="167">
        <v>0</v>
      </c>
    </row>
    <row r="81" spans="1:104" ht="12.75">
      <c r="A81" s="196">
        <v>58</v>
      </c>
      <c r="B81" s="197" t="s">
        <v>220</v>
      </c>
      <c r="C81" s="198" t="s">
        <v>221</v>
      </c>
      <c r="D81" s="199" t="s">
        <v>95</v>
      </c>
      <c r="E81" s="200">
        <v>755.055</v>
      </c>
      <c r="F81" s="200">
        <v>0</v>
      </c>
      <c r="G81" s="201">
        <f>E81*F81</f>
        <v>0</v>
      </c>
      <c r="O81" s="195">
        <v>2</v>
      </c>
      <c r="AA81" s="167">
        <v>3</v>
      </c>
      <c r="AB81" s="167">
        <v>7</v>
      </c>
      <c r="AC81" s="167">
        <v>631514089</v>
      </c>
      <c r="AZ81" s="167">
        <v>2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3</v>
      </c>
      <c r="CB81" s="202">
        <v>7</v>
      </c>
      <c r="CZ81" s="167">
        <v>0.0048</v>
      </c>
    </row>
    <row r="82" spans="1:104" ht="12.75">
      <c r="A82" s="196">
        <v>59</v>
      </c>
      <c r="B82" s="197" t="s">
        <v>222</v>
      </c>
      <c r="C82" s="198" t="s">
        <v>223</v>
      </c>
      <c r="D82" s="199" t="s">
        <v>95</v>
      </c>
      <c r="E82" s="200">
        <v>8.925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7</v>
      </c>
      <c r="AC82" s="167">
        <v>7</v>
      </c>
      <c r="AZ82" s="167">
        <v>2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7</v>
      </c>
      <c r="CZ82" s="167">
        <v>0.00309</v>
      </c>
    </row>
    <row r="83" spans="1:104" ht="12.75">
      <c r="A83" s="196">
        <v>60</v>
      </c>
      <c r="B83" s="197" t="s">
        <v>224</v>
      </c>
      <c r="C83" s="198" t="s">
        <v>225</v>
      </c>
      <c r="D83" s="199" t="s">
        <v>95</v>
      </c>
      <c r="E83" s="200">
        <v>4.2525</v>
      </c>
      <c r="F83" s="200">
        <v>0</v>
      </c>
      <c r="G83" s="201">
        <f>E83*F83</f>
        <v>0</v>
      </c>
      <c r="O83" s="195">
        <v>2</v>
      </c>
      <c r="AA83" s="167">
        <v>3</v>
      </c>
      <c r="AB83" s="167">
        <v>7</v>
      </c>
      <c r="AC83" s="167">
        <v>283763259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3</v>
      </c>
      <c r="CB83" s="202">
        <v>7</v>
      </c>
      <c r="CZ83" s="167">
        <v>0.00056</v>
      </c>
    </row>
    <row r="84" spans="1:104" ht="12.75">
      <c r="A84" s="196">
        <v>61</v>
      </c>
      <c r="B84" s="197" t="s">
        <v>226</v>
      </c>
      <c r="C84" s="198" t="s">
        <v>227</v>
      </c>
      <c r="D84" s="199" t="s">
        <v>95</v>
      </c>
      <c r="E84" s="200">
        <v>5.1188</v>
      </c>
      <c r="F84" s="200">
        <v>0</v>
      </c>
      <c r="G84" s="201">
        <f>E84*F84</f>
        <v>0</v>
      </c>
      <c r="O84" s="195">
        <v>2</v>
      </c>
      <c r="AA84" s="167">
        <v>3</v>
      </c>
      <c r="AB84" s="167">
        <v>7</v>
      </c>
      <c r="AC84" s="167">
        <v>283763279</v>
      </c>
      <c r="AZ84" s="167">
        <v>2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3</v>
      </c>
      <c r="CB84" s="202">
        <v>7</v>
      </c>
      <c r="CZ84" s="167">
        <v>0.00112</v>
      </c>
    </row>
    <row r="85" spans="1:104" ht="12.75">
      <c r="A85" s="196">
        <v>62</v>
      </c>
      <c r="B85" s="197" t="s">
        <v>228</v>
      </c>
      <c r="C85" s="198" t="s">
        <v>229</v>
      </c>
      <c r="D85" s="199" t="s">
        <v>209</v>
      </c>
      <c r="E85" s="200">
        <v>3.659956706</v>
      </c>
      <c r="F85" s="200">
        <v>0</v>
      </c>
      <c r="G85" s="201">
        <f>E85*F85</f>
        <v>0</v>
      </c>
      <c r="O85" s="195">
        <v>2</v>
      </c>
      <c r="AA85" s="167">
        <v>7</v>
      </c>
      <c r="AB85" s="167">
        <v>1001</v>
      </c>
      <c r="AC85" s="167">
        <v>5</v>
      </c>
      <c r="AZ85" s="167">
        <v>2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7</v>
      </c>
      <c r="CB85" s="202">
        <v>1001</v>
      </c>
      <c r="CZ85" s="167">
        <v>0</v>
      </c>
    </row>
    <row r="86" spans="1:57" ht="12.75">
      <c r="A86" s="203"/>
      <c r="B86" s="204" t="s">
        <v>76</v>
      </c>
      <c r="C86" s="205" t="str">
        <f>CONCATENATE(B79," ",C79)</f>
        <v>713 Izolace tepelné</v>
      </c>
      <c r="D86" s="206"/>
      <c r="E86" s="207"/>
      <c r="F86" s="208"/>
      <c r="G86" s="209">
        <f>SUM(G79:G85)</f>
        <v>0</v>
      </c>
      <c r="O86" s="195">
        <v>4</v>
      </c>
      <c r="BA86" s="210">
        <f>SUM(BA79:BA85)</f>
        <v>0</v>
      </c>
      <c r="BB86" s="210">
        <f>SUM(BB79:BB85)</f>
        <v>0</v>
      </c>
      <c r="BC86" s="210">
        <f>SUM(BC79:BC85)</f>
        <v>0</v>
      </c>
      <c r="BD86" s="210">
        <f>SUM(BD79:BD85)</f>
        <v>0</v>
      </c>
      <c r="BE86" s="210">
        <f>SUM(BE79:BE85)</f>
        <v>0</v>
      </c>
    </row>
    <row r="87" spans="1:15" ht="12.75">
      <c r="A87" s="188" t="s">
        <v>72</v>
      </c>
      <c r="B87" s="189" t="s">
        <v>230</v>
      </c>
      <c r="C87" s="190" t="s">
        <v>231</v>
      </c>
      <c r="D87" s="191"/>
      <c r="E87" s="192"/>
      <c r="F87" s="192"/>
      <c r="G87" s="193"/>
      <c r="H87" s="194"/>
      <c r="I87" s="194"/>
      <c r="O87" s="195">
        <v>1</v>
      </c>
    </row>
    <row r="88" spans="1:104" ht="12.75">
      <c r="A88" s="196">
        <v>63</v>
      </c>
      <c r="B88" s="197" t="s">
        <v>232</v>
      </c>
      <c r="C88" s="198" t="s">
        <v>233</v>
      </c>
      <c r="D88" s="199" t="s">
        <v>166</v>
      </c>
      <c r="E88" s="200">
        <v>6</v>
      </c>
      <c r="F88" s="200">
        <v>0</v>
      </c>
      <c r="G88" s="201">
        <f>E88*F88</f>
        <v>0</v>
      </c>
      <c r="O88" s="195">
        <v>2</v>
      </c>
      <c r="AA88" s="167">
        <v>12</v>
      </c>
      <c r="AB88" s="167">
        <v>0</v>
      </c>
      <c r="AC88" s="167">
        <v>121</v>
      </c>
      <c r="AZ88" s="167">
        <v>2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12</v>
      </c>
      <c r="CB88" s="202">
        <v>0</v>
      </c>
      <c r="CZ88" s="167">
        <v>0</v>
      </c>
    </row>
    <row r="89" spans="1:57" ht="12.75">
      <c r="A89" s="203"/>
      <c r="B89" s="204" t="s">
        <v>76</v>
      </c>
      <c r="C89" s="205" t="str">
        <f>CONCATENATE(B87," ",C87)</f>
        <v>721 Vnitřní kanalizace</v>
      </c>
      <c r="D89" s="206"/>
      <c r="E89" s="207"/>
      <c r="F89" s="208"/>
      <c r="G89" s="209">
        <f>SUM(G87:G88)</f>
        <v>0</v>
      </c>
      <c r="O89" s="195">
        <v>4</v>
      </c>
      <c r="BA89" s="210">
        <f>SUM(BA87:BA88)</f>
        <v>0</v>
      </c>
      <c r="BB89" s="210">
        <f>SUM(BB87:BB88)</f>
        <v>0</v>
      </c>
      <c r="BC89" s="210">
        <f>SUM(BC87:BC88)</f>
        <v>0</v>
      </c>
      <c r="BD89" s="210">
        <f>SUM(BD87:BD88)</f>
        <v>0</v>
      </c>
      <c r="BE89" s="210">
        <f>SUM(BE87:BE88)</f>
        <v>0</v>
      </c>
    </row>
    <row r="90" spans="1:15" ht="12.75">
      <c r="A90" s="188" t="s">
        <v>72</v>
      </c>
      <c r="B90" s="189" t="s">
        <v>234</v>
      </c>
      <c r="C90" s="190" t="s">
        <v>235</v>
      </c>
      <c r="D90" s="191"/>
      <c r="E90" s="192"/>
      <c r="F90" s="192"/>
      <c r="G90" s="193"/>
      <c r="H90" s="194"/>
      <c r="I90" s="194"/>
      <c r="O90" s="195">
        <v>1</v>
      </c>
    </row>
    <row r="91" spans="1:104" ht="12.75">
      <c r="A91" s="196">
        <v>64</v>
      </c>
      <c r="B91" s="197" t="s">
        <v>236</v>
      </c>
      <c r="C91" s="198" t="s">
        <v>237</v>
      </c>
      <c r="D91" s="199" t="s">
        <v>100</v>
      </c>
      <c r="E91" s="200">
        <v>24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7</v>
      </c>
      <c r="AC91" s="167">
        <v>7</v>
      </c>
      <c r="AZ91" s="167">
        <v>2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7</v>
      </c>
      <c r="CZ91" s="167">
        <v>0.00016</v>
      </c>
    </row>
    <row r="92" spans="1:104" ht="20.25">
      <c r="A92" s="196">
        <v>65</v>
      </c>
      <c r="B92" s="197" t="s">
        <v>238</v>
      </c>
      <c r="C92" s="198" t="s">
        <v>239</v>
      </c>
      <c r="D92" s="199" t="s">
        <v>100</v>
      </c>
      <c r="E92" s="200">
        <v>24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7</v>
      </c>
      <c r="AC92" s="167">
        <v>7</v>
      </c>
      <c r="AZ92" s="167">
        <v>2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7</v>
      </c>
      <c r="CZ92" s="167">
        <v>0.00733</v>
      </c>
    </row>
    <row r="93" spans="1:104" ht="12.75">
      <c r="A93" s="196">
        <v>66</v>
      </c>
      <c r="B93" s="197" t="s">
        <v>240</v>
      </c>
      <c r="C93" s="198" t="s">
        <v>241</v>
      </c>
      <c r="D93" s="199" t="s">
        <v>95</v>
      </c>
      <c r="E93" s="200">
        <v>8.75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7</v>
      </c>
      <c r="AC93" s="167">
        <v>7</v>
      </c>
      <c r="AZ93" s="167">
        <v>2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7</v>
      </c>
      <c r="CZ93" s="167">
        <v>0.00016</v>
      </c>
    </row>
    <row r="94" spans="1:104" ht="12.75">
      <c r="A94" s="196">
        <v>67</v>
      </c>
      <c r="B94" s="197" t="s">
        <v>242</v>
      </c>
      <c r="C94" s="198" t="s">
        <v>243</v>
      </c>
      <c r="D94" s="199" t="s">
        <v>95</v>
      </c>
      <c r="E94" s="200">
        <v>18.5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7</v>
      </c>
      <c r="AC94" s="167">
        <v>7</v>
      </c>
      <c r="AZ94" s="167">
        <v>2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7</v>
      </c>
      <c r="CZ94" s="167">
        <v>0.00016</v>
      </c>
    </row>
    <row r="95" spans="1:104" ht="12.75">
      <c r="A95" s="196">
        <v>68</v>
      </c>
      <c r="B95" s="197" t="s">
        <v>244</v>
      </c>
      <c r="C95" s="198" t="s">
        <v>245</v>
      </c>
      <c r="D95" s="199" t="s">
        <v>95</v>
      </c>
      <c r="E95" s="200">
        <v>27.15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7</v>
      </c>
      <c r="AC95" s="167">
        <v>7</v>
      </c>
      <c r="AZ95" s="167">
        <v>2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7</v>
      </c>
      <c r="CZ95" s="167">
        <v>0.00016</v>
      </c>
    </row>
    <row r="96" spans="1:104" ht="12.75">
      <c r="A96" s="196">
        <v>69</v>
      </c>
      <c r="B96" s="197" t="s">
        <v>246</v>
      </c>
      <c r="C96" s="198" t="s">
        <v>247</v>
      </c>
      <c r="D96" s="199" t="s">
        <v>95</v>
      </c>
      <c r="E96" s="200">
        <v>8.75</v>
      </c>
      <c r="F96" s="200">
        <v>0</v>
      </c>
      <c r="G96" s="201">
        <f>E96*F96</f>
        <v>0</v>
      </c>
      <c r="O96" s="195">
        <v>2</v>
      </c>
      <c r="AA96" s="167">
        <v>1</v>
      </c>
      <c r="AB96" s="167">
        <v>7</v>
      </c>
      <c r="AC96" s="167">
        <v>7</v>
      </c>
      <c r="AZ96" s="167">
        <v>2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1</v>
      </c>
      <c r="CB96" s="202">
        <v>7</v>
      </c>
      <c r="CZ96" s="167">
        <v>0.00606</v>
      </c>
    </row>
    <row r="97" spans="1:104" ht="12.75">
      <c r="A97" s="196">
        <v>70</v>
      </c>
      <c r="B97" s="197" t="s">
        <v>248</v>
      </c>
      <c r="C97" s="198" t="s">
        <v>249</v>
      </c>
      <c r="D97" s="199" t="s">
        <v>95</v>
      </c>
      <c r="E97" s="200">
        <v>18.5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7</v>
      </c>
      <c r="AC97" s="167">
        <v>7</v>
      </c>
      <c r="AZ97" s="167">
        <v>2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7</v>
      </c>
      <c r="CZ97" s="167">
        <v>0.00606</v>
      </c>
    </row>
    <row r="98" spans="1:104" ht="12.75">
      <c r="A98" s="196">
        <v>71</v>
      </c>
      <c r="B98" s="197" t="s">
        <v>250</v>
      </c>
      <c r="C98" s="198" t="s">
        <v>251</v>
      </c>
      <c r="D98" s="199" t="s">
        <v>95</v>
      </c>
      <c r="E98" s="200">
        <v>27.15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7</v>
      </c>
      <c r="AC98" s="167">
        <v>7</v>
      </c>
      <c r="AZ98" s="167">
        <v>2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7</v>
      </c>
      <c r="CZ98" s="167">
        <v>0.00606</v>
      </c>
    </row>
    <row r="99" spans="1:104" ht="12.75">
      <c r="A99" s="196">
        <v>72</v>
      </c>
      <c r="B99" s="197" t="s">
        <v>252</v>
      </c>
      <c r="C99" s="198" t="s">
        <v>253</v>
      </c>
      <c r="D99" s="199" t="s">
        <v>95</v>
      </c>
      <c r="E99" s="200">
        <v>504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7</v>
      </c>
      <c r="AC99" s="167">
        <v>7</v>
      </c>
      <c r="AZ99" s="167">
        <v>2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7</v>
      </c>
      <c r="CZ99" s="167">
        <v>0</v>
      </c>
    </row>
    <row r="100" spans="1:104" ht="12.75">
      <c r="A100" s="196">
        <v>73</v>
      </c>
      <c r="B100" s="197" t="s">
        <v>254</v>
      </c>
      <c r="C100" s="198" t="s">
        <v>255</v>
      </c>
      <c r="D100" s="199" t="s">
        <v>88</v>
      </c>
      <c r="E100" s="200">
        <v>10.584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7</v>
      </c>
      <c r="AC100" s="167">
        <v>7</v>
      </c>
      <c r="AZ100" s="167">
        <v>2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7</v>
      </c>
      <c r="CZ100" s="167">
        <v>0.02357</v>
      </c>
    </row>
    <row r="101" spans="1:104" ht="12.75">
      <c r="A101" s="196">
        <v>74</v>
      </c>
      <c r="B101" s="197" t="s">
        <v>256</v>
      </c>
      <c r="C101" s="198" t="s">
        <v>257</v>
      </c>
      <c r="D101" s="199" t="s">
        <v>88</v>
      </c>
      <c r="E101" s="200">
        <v>11.6424</v>
      </c>
      <c r="F101" s="200">
        <v>0</v>
      </c>
      <c r="G101" s="201">
        <f>E101*F101</f>
        <v>0</v>
      </c>
      <c r="O101" s="195">
        <v>2</v>
      </c>
      <c r="AA101" s="167">
        <v>3</v>
      </c>
      <c r="AB101" s="167">
        <v>7</v>
      </c>
      <c r="AC101" s="167">
        <v>60512551</v>
      </c>
      <c r="AZ101" s="167">
        <v>2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3</v>
      </c>
      <c r="CB101" s="202">
        <v>7</v>
      </c>
      <c r="CZ101" s="167">
        <v>0.55</v>
      </c>
    </row>
    <row r="102" spans="1:104" ht="12.75">
      <c r="A102" s="196">
        <v>75</v>
      </c>
      <c r="B102" s="197" t="s">
        <v>258</v>
      </c>
      <c r="C102" s="198" t="s">
        <v>259</v>
      </c>
      <c r="D102" s="199" t="s">
        <v>100</v>
      </c>
      <c r="E102" s="200">
        <v>60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7</v>
      </c>
      <c r="AC102" s="167">
        <v>7</v>
      </c>
      <c r="AZ102" s="167">
        <v>2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7</v>
      </c>
      <c r="CZ102" s="167">
        <v>0.00016</v>
      </c>
    </row>
    <row r="103" spans="1:104" ht="12.75">
      <c r="A103" s="196">
        <v>76</v>
      </c>
      <c r="B103" s="197" t="s">
        <v>260</v>
      </c>
      <c r="C103" s="198" t="s">
        <v>261</v>
      </c>
      <c r="D103" s="199" t="s">
        <v>88</v>
      </c>
      <c r="E103" s="200">
        <v>1.5552</v>
      </c>
      <c r="F103" s="200">
        <v>0</v>
      </c>
      <c r="G103" s="201">
        <f>E103*F103</f>
        <v>0</v>
      </c>
      <c r="O103" s="195">
        <v>2</v>
      </c>
      <c r="AA103" s="167">
        <v>3</v>
      </c>
      <c r="AB103" s="167">
        <v>7</v>
      </c>
      <c r="AC103" s="167" t="s">
        <v>260</v>
      </c>
      <c r="AZ103" s="167">
        <v>2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3</v>
      </c>
      <c r="CB103" s="202">
        <v>7</v>
      </c>
      <c r="CZ103" s="167">
        <v>0.55</v>
      </c>
    </row>
    <row r="104" spans="1:104" ht="12.75">
      <c r="A104" s="196">
        <v>77</v>
      </c>
      <c r="B104" s="197" t="s">
        <v>262</v>
      </c>
      <c r="C104" s="198" t="s">
        <v>263</v>
      </c>
      <c r="D104" s="199" t="s">
        <v>88</v>
      </c>
      <c r="E104" s="200">
        <v>1.44</v>
      </c>
      <c r="F104" s="200">
        <v>0</v>
      </c>
      <c r="G104" s="201">
        <f>E104*F104</f>
        <v>0</v>
      </c>
      <c r="O104" s="195">
        <v>2</v>
      </c>
      <c r="AA104" s="167">
        <v>1</v>
      </c>
      <c r="AB104" s="167">
        <v>7</v>
      </c>
      <c r="AC104" s="167">
        <v>7</v>
      </c>
      <c r="AZ104" s="167">
        <v>2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</v>
      </c>
      <c r="CB104" s="202">
        <v>7</v>
      </c>
      <c r="CZ104" s="167">
        <v>0.00311</v>
      </c>
    </row>
    <row r="105" spans="1:104" ht="12.75">
      <c r="A105" s="196">
        <v>78</v>
      </c>
      <c r="B105" s="197" t="s">
        <v>264</v>
      </c>
      <c r="C105" s="198" t="s">
        <v>265</v>
      </c>
      <c r="D105" s="199" t="s">
        <v>95</v>
      </c>
      <c r="E105" s="200">
        <v>21.9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7</v>
      </c>
      <c r="AC105" s="167">
        <v>7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7</v>
      </c>
      <c r="CZ105" s="167">
        <v>0.0139</v>
      </c>
    </row>
    <row r="106" spans="1:104" ht="12.75">
      <c r="A106" s="196">
        <v>79</v>
      </c>
      <c r="B106" s="197" t="s">
        <v>266</v>
      </c>
      <c r="C106" s="198" t="s">
        <v>267</v>
      </c>
      <c r="D106" s="199" t="s">
        <v>209</v>
      </c>
      <c r="E106" s="200">
        <v>8.34476128</v>
      </c>
      <c r="F106" s="200">
        <v>0</v>
      </c>
      <c r="G106" s="201">
        <f>E106*F106</f>
        <v>0</v>
      </c>
      <c r="O106" s="195">
        <v>2</v>
      </c>
      <c r="AA106" s="167">
        <v>7</v>
      </c>
      <c r="AB106" s="167">
        <v>1001</v>
      </c>
      <c r="AC106" s="167">
        <v>5</v>
      </c>
      <c r="AZ106" s="167">
        <v>2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7</v>
      </c>
      <c r="CB106" s="202">
        <v>1001</v>
      </c>
      <c r="CZ106" s="167">
        <v>0</v>
      </c>
    </row>
    <row r="107" spans="1:57" ht="12.75">
      <c r="A107" s="203"/>
      <c r="B107" s="204" t="s">
        <v>76</v>
      </c>
      <c r="C107" s="205" t="str">
        <f>CONCATENATE(B90," ",C90)</f>
        <v>762 Konstrukce tesařské</v>
      </c>
      <c r="D107" s="206"/>
      <c r="E107" s="207"/>
      <c r="F107" s="208"/>
      <c r="G107" s="209">
        <f>SUM(G90:G106)</f>
        <v>0</v>
      </c>
      <c r="O107" s="195">
        <v>4</v>
      </c>
      <c r="BA107" s="210">
        <f>SUM(BA90:BA106)</f>
        <v>0</v>
      </c>
      <c r="BB107" s="210">
        <f>SUM(BB90:BB106)</f>
        <v>0</v>
      </c>
      <c r="BC107" s="210">
        <f>SUM(BC90:BC106)</f>
        <v>0</v>
      </c>
      <c r="BD107" s="210">
        <f>SUM(BD90:BD106)</f>
        <v>0</v>
      </c>
      <c r="BE107" s="210">
        <f>SUM(BE90:BE106)</f>
        <v>0</v>
      </c>
    </row>
    <row r="108" spans="1:15" ht="12.75">
      <c r="A108" s="188" t="s">
        <v>72</v>
      </c>
      <c r="B108" s="189" t="s">
        <v>268</v>
      </c>
      <c r="C108" s="190" t="s">
        <v>269</v>
      </c>
      <c r="D108" s="191"/>
      <c r="E108" s="192"/>
      <c r="F108" s="192"/>
      <c r="G108" s="193"/>
      <c r="H108" s="194"/>
      <c r="I108" s="194"/>
      <c r="O108" s="195">
        <v>1</v>
      </c>
    </row>
    <row r="109" spans="1:104" ht="12.75">
      <c r="A109" s="196">
        <v>80</v>
      </c>
      <c r="B109" s="197" t="s">
        <v>270</v>
      </c>
      <c r="C109" s="198" t="s">
        <v>271</v>
      </c>
      <c r="D109" s="199" t="s">
        <v>95</v>
      </c>
      <c r="E109" s="200">
        <v>504</v>
      </c>
      <c r="F109" s="200">
        <v>0</v>
      </c>
      <c r="G109" s="201">
        <f>E109*F109</f>
        <v>0</v>
      </c>
      <c r="O109" s="195">
        <v>2</v>
      </c>
      <c r="AA109" s="167">
        <v>1</v>
      </c>
      <c r="AB109" s="167">
        <v>7</v>
      </c>
      <c r="AC109" s="167">
        <v>7</v>
      </c>
      <c r="AZ109" s="167">
        <v>2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1</v>
      </c>
      <c r="CB109" s="202">
        <v>7</v>
      </c>
      <c r="CZ109" s="167">
        <v>0</v>
      </c>
    </row>
    <row r="110" spans="1:104" ht="12.75">
      <c r="A110" s="196">
        <v>81</v>
      </c>
      <c r="B110" s="197" t="s">
        <v>272</v>
      </c>
      <c r="C110" s="198" t="s">
        <v>273</v>
      </c>
      <c r="D110" s="199" t="s">
        <v>95</v>
      </c>
      <c r="E110" s="200">
        <v>504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7</v>
      </c>
      <c r="AC110" s="167">
        <v>7</v>
      </c>
      <c r="AZ110" s="167">
        <v>2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7</v>
      </c>
      <c r="CZ110" s="167">
        <v>0</v>
      </c>
    </row>
    <row r="111" spans="1:104" ht="20.25">
      <c r="A111" s="196">
        <v>82</v>
      </c>
      <c r="B111" s="197" t="s">
        <v>274</v>
      </c>
      <c r="C111" s="198" t="s">
        <v>275</v>
      </c>
      <c r="D111" s="199" t="s">
        <v>95</v>
      </c>
      <c r="E111" s="200">
        <v>504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7</v>
      </c>
      <c r="AC111" s="167">
        <v>7</v>
      </c>
      <c r="AZ111" s="167">
        <v>2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7</v>
      </c>
      <c r="CZ111" s="167">
        <v>0.01772</v>
      </c>
    </row>
    <row r="112" spans="1:104" ht="12.75">
      <c r="A112" s="196">
        <v>83</v>
      </c>
      <c r="B112" s="197" t="s">
        <v>276</v>
      </c>
      <c r="C112" s="198" t="s">
        <v>277</v>
      </c>
      <c r="D112" s="199" t="s">
        <v>166</v>
      </c>
      <c r="E112" s="200">
        <v>6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7</v>
      </c>
      <c r="AC112" s="167">
        <v>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7</v>
      </c>
      <c r="CZ112" s="167">
        <v>0</v>
      </c>
    </row>
    <row r="113" spans="1:104" ht="20.25">
      <c r="A113" s="196">
        <v>84</v>
      </c>
      <c r="B113" s="197" t="s">
        <v>278</v>
      </c>
      <c r="C113" s="198" t="s">
        <v>279</v>
      </c>
      <c r="D113" s="199" t="s">
        <v>166</v>
      </c>
      <c r="E113" s="200">
        <v>6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7</v>
      </c>
      <c r="AC113" s="167">
        <v>7</v>
      </c>
      <c r="AZ113" s="167">
        <v>2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7</v>
      </c>
      <c r="CZ113" s="167">
        <v>0.01858</v>
      </c>
    </row>
    <row r="114" spans="1:104" ht="12.75">
      <c r="A114" s="196">
        <v>85</v>
      </c>
      <c r="B114" s="197" t="s">
        <v>280</v>
      </c>
      <c r="C114" s="198" t="s">
        <v>281</v>
      </c>
      <c r="D114" s="199" t="s">
        <v>100</v>
      </c>
      <c r="E114" s="200">
        <v>7.2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7</v>
      </c>
      <c r="AC114" s="167">
        <v>7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7</v>
      </c>
      <c r="CZ114" s="167">
        <v>0</v>
      </c>
    </row>
    <row r="115" spans="1:104" ht="12.75">
      <c r="A115" s="196">
        <v>86</v>
      </c>
      <c r="B115" s="197" t="s">
        <v>282</v>
      </c>
      <c r="C115" s="198" t="s">
        <v>283</v>
      </c>
      <c r="D115" s="199" t="s">
        <v>100</v>
      </c>
      <c r="E115" s="200">
        <v>7.5</v>
      </c>
      <c r="F115" s="200">
        <v>0</v>
      </c>
      <c r="G115" s="201">
        <f>E115*F115</f>
        <v>0</v>
      </c>
      <c r="O115" s="195">
        <v>2</v>
      </c>
      <c r="AA115" s="167">
        <v>1</v>
      </c>
      <c r="AB115" s="167">
        <v>7</v>
      </c>
      <c r="AC115" s="167">
        <v>7</v>
      </c>
      <c r="AZ115" s="167">
        <v>2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1</v>
      </c>
      <c r="CB115" s="202">
        <v>7</v>
      </c>
      <c r="CZ115" s="167">
        <v>0.00813</v>
      </c>
    </row>
    <row r="116" spans="1:104" ht="12.75">
      <c r="A116" s="196">
        <v>87</v>
      </c>
      <c r="B116" s="197" t="s">
        <v>284</v>
      </c>
      <c r="C116" s="198" t="s">
        <v>285</v>
      </c>
      <c r="D116" s="199" t="s">
        <v>95</v>
      </c>
      <c r="E116" s="200">
        <v>5.625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7</v>
      </c>
      <c r="AC116" s="167">
        <v>7</v>
      </c>
      <c r="AZ116" s="167">
        <v>2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7</v>
      </c>
      <c r="CZ116" s="167">
        <v>0.00151</v>
      </c>
    </row>
    <row r="117" spans="1:104" ht="12.75">
      <c r="A117" s="196">
        <v>88</v>
      </c>
      <c r="B117" s="197" t="s">
        <v>286</v>
      </c>
      <c r="C117" s="198" t="s">
        <v>287</v>
      </c>
      <c r="D117" s="199" t="s">
        <v>100</v>
      </c>
      <c r="E117" s="200">
        <v>84</v>
      </c>
      <c r="F117" s="200">
        <v>0</v>
      </c>
      <c r="G117" s="201">
        <f>E117*F117</f>
        <v>0</v>
      </c>
      <c r="O117" s="195">
        <v>2</v>
      </c>
      <c r="AA117" s="167">
        <v>1</v>
      </c>
      <c r="AB117" s="167">
        <v>7</v>
      </c>
      <c r="AC117" s="167">
        <v>7</v>
      </c>
      <c r="AZ117" s="167">
        <v>2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</v>
      </c>
      <c r="CB117" s="202">
        <v>7</v>
      </c>
      <c r="CZ117" s="167">
        <v>0</v>
      </c>
    </row>
    <row r="118" spans="1:104" ht="12.75">
      <c r="A118" s="196">
        <v>89</v>
      </c>
      <c r="B118" s="197" t="s">
        <v>288</v>
      </c>
      <c r="C118" s="198" t="s">
        <v>289</v>
      </c>
      <c r="D118" s="199" t="s">
        <v>100</v>
      </c>
      <c r="E118" s="200">
        <v>84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7</v>
      </c>
      <c r="AC118" s="167">
        <v>7</v>
      </c>
      <c r="AZ118" s="167">
        <v>2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7</v>
      </c>
      <c r="CZ118" s="167">
        <v>0.00261</v>
      </c>
    </row>
    <row r="119" spans="1:104" ht="12.75">
      <c r="A119" s="196">
        <v>90</v>
      </c>
      <c r="B119" s="197" t="s">
        <v>290</v>
      </c>
      <c r="C119" s="198" t="s">
        <v>291</v>
      </c>
      <c r="D119" s="199" t="s">
        <v>100</v>
      </c>
      <c r="E119" s="200">
        <v>25.92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7</v>
      </c>
      <c r="AC119" s="167">
        <v>7</v>
      </c>
      <c r="AZ119" s="167">
        <v>2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7</v>
      </c>
      <c r="CZ119" s="167">
        <v>0</v>
      </c>
    </row>
    <row r="120" spans="1:104" ht="12.75">
      <c r="A120" s="196">
        <v>91</v>
      </c>
      <c r="B120" s="197" t="s">
        <v>292</v>
      </c>
      <c r="C120" s="198" t="s">
        <v>293</v>
      </c>
      <c r="D120" s="199" t="s">
        <v>100</v>
      </c>
      <c r="E120" s="200">
        <v>32.4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0</v>
      </c>
      <c r="AC120" s="167">
        <v>0</v>
      </c>
      <c r="AZ120" s="167">
        <v>2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0</v>
      </c>
      <c r="CZ120" s="167">
        <v>0.00013</v>
      </c>
    </row>
    <row r="121" spans="1:104" ht="12.75">
      <c r="A121" s="196">
        <v>92</v>
      </c>
      <c r="B121" s="197" t="s">
        <v>294</v>
      </c>
      <c r="C121" s="198" t="s">
        <v>295</v>
      </c>
      <c r="D121" s="199" t="s">
        <v>166</v>
      </c>
      <c r="E121" s="200">
        <v>36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7</v>
      </c>
      <c r="AC121" s="167">
        <v>7</v>
      </c>
      <c r="AZ121" s="167">
        <v>2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7</v>
      </c>
      <c r="CZ121" s="167">
        <v>0.0002</v>
      </c>
    </row>
    <row r="122" spans="1:104" ht="12.75">
      <c r="A122" s="196">
        <v>93</v>
      </c>
      <c r="B122" s="197" t="s">
        <v>296</v>
      </c>
      <c r="C122" s="198" t="s">
        <v>297</v>
      </c>
      <c r="D122" s="199" t="s">
        <v>100</v>
      </c>
      <c r="E122" s="200">
        <v>27.9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7</v>
      </c>
      <c r="AC122" s="167">
        <v>7</v>
      </c>
      <c r="AZ122" s="167">
        <v>2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7</v>
      </c>
      <c r="CZ122" s="167">
        <v>0</v>
      </c>
    </row>
    <row r="123" spans="1:104" ht="12.75">
      <c r="A123" s="196">
        <v>94</v>
      </c>
      <c r="B123" s="197" t="s">
        <v>298</v>
      </c>
      <c r="C123" s="198" t="s">
        <v>299</v>
      </c>
      <c r="D123" s="199" t="s">
        <v>100</v>
      </c>
      <c r="E123" s="200">
        <v>27.9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7</v>
      </c>
      <c r="AC123" s="167">
        <v>7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</v>
      </c>
      <c r="CB123" s="202">
        <v>7</v>
      </c>
      <c r="CZ123" s="167">
        <v>0.00183</v>
      </c>
    </row>
    <row r="124" spans="1:104" ht="12.75">
      <c r="A124" s="196">
        <v>95</v>
      </c>
      <c r="B124" s="197" t="s">
        <v>300</v>
      </c>
      <c r="C124" s="198" t="s">
        <v>301</v>
      </c>
      <c r="D124" s="199" t="s">
        <v>100</v>
      </c>
      <c r="E124" s="200">
        <v>40.24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7</v>
      </c>
      <c r="AC124" s="167">
        <v>7</v>
      </c>
      <c r="AZ124" s="167">
        <v>2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7</v>
      </c>
      <c r="CZ124" s="167">
        <v>0</v>
      </c>
    </row>
    <row r="125" spans="1:104" ht="12.75">
      <c r="A125" s="196">
        <v>96</v>
      </c>
      <c r="B125" s="197" t="s">
        <v>302</v>
      </c>
      <c r="C125" s="198" t="s">
        <v>303</v>
      </c>
      <c r="D125" s="199" t="s">
        <v>100</v>
      </c>
      <c r="E125" s="200">
        <v>77.4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7</v>
      </c>
      <c r="AC125" s="167">
        <v>7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7</v>
      </c>
      <c r="CZ125" s="167">
        <v>0</v>
      </c>
    </row>
    <row r="126" spans="1:104" ht="12.75">
      <c r="A126" s="196">
        <v>97</v>
      </c>
      <c r="B126" s="197" t="s">
        <v>304</v>
      </c>
      <c r="C126" s="198" t="s">
        <v>305</v>
      </c>
      <c r="D126" s="199" t="s">
        <v>100</v>
      </c>
      <c r="E126" s="200">
        <v>102</v>
      </c>
      <c r="F126" s="200">
        <v>0</v>
      </c>
      <c r="G126" s="201">
        <f>E126*F126</f>
        <v>0</v>
      </c>
      <c r="O126" s="195">
        <v>2</v>
      </c>
      <c r="AA126" s="167">
        <v>1</v>
      </c>
      <c r="AB126" s="167">
        <v>7</v>
      </c>
      <c r="AC126" s="167">
        <v>7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</v>
      </c>
      <c r="CB126" s="202">
        <v>7</v>
      </c>
      <c r="CZ126" s="167">
        <v>0.00254</v>
      </c>
    </row>
    <row r="127" spans="1:104" ht="12.75">
      <c r="A127" s="196">
        <v>98</v>
      </c>
      <c r="B127" s="197" t="s">
        <v>306</v>
      </c>
      <c r="C127" s="198" t="s">
        <v>307</v>
      </c>
      <c r="D127" s="199" t="s">
        <v>100</v>
      </c>
      <c r="E127" s="200">
        <v>42</v>
      </c>
      <c r="F127" s="200">
        <v>0</v>
      </c>
      <c r="G127" s="201">
        <f>E127*F127</f>
        <v>0</v>
      </c>
      <c r="O127" s="195">
        <v>2</v>
      </c>
      <c r="AA127" s="167">
        <v>1</v>
      </c>
      <c r="AB127" s="167">
        <v>7</v>
      </c>
      <c r="AC127" s="167">
        <v>7</v>
      </c>
      <c r="AZ127" s="167">
        <v>2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</v>
      </c>
      <c r="CB127" s="202">
        <v>7</v>
      </c>
      <c r="CZ127" s="167">
        <v>0</v>
      </c>
    </row>
    <row r="128" spans="1:104" ht="12.75">
      <c r="A128" s="196">
        <v>99</v>
      </c>
      <c r="B128" s="197" t="s">
        <v>308</v>
      </c>
      <c r="C128" s="198" t="s">
        <v>309</v>
      </c>
      <c r="D128" s="199" t="s">
        <v>100</v>
      </c>
      <c r="E128" s="200">
        <v>42</v>
      </c>
      <c r="F128" s="200">
        <v>0</v>
      </c>
      <c r="G128" s="201">
        <f>E128*F128</f>
        <v>0</v>
      </c>
      <c r="O128" s="195">
        <v>2</v>
      </c>
      <c r="AA128" s="167">
        <v>1</v>
      </c>
      <c r="AB128" s="167">
        <v>7</v>
      </c>
      <c r="AC128" s="167">
        <v>7</v>
      </c>
      <c r="AZ128" s="167">
        <v>2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1</v>
      </c>
      <c r="CB128" s="202">
        <v>7</v>
      </c>
      <c r="CZ128" s="167">
        <v>0.00246</v>
      </c>
    </row>
    <row r="129" spans="1:104" ht="12.75">
      <c r="A129" s="196">
        <v>100</v>
      </c>
      <c r="B129" s="197" t="s">
        <v>310</v>
      </c>
      <c r="C129" s="198" t="s">
        <v>311</v>
      </c>
      <c r="D129" s="199" t="s">
        <v>209</v>
      </c>
      <c r="E129" s="200">
        <v>9.75593775</v>
      </c>
      <c r="F129" s="200">
        <v>0</v>
      </c>
      <c r="G129" s="201">
        <f>E129*F129</f>
        <v>0</v>
      </c>
      <c r="O129" s="195">
        <v>2</v>
      </c>
      <c r="AA129" s="167">
        <v>7</v>
      </c>
      <c r="AB129" s="167">
        <v>1001</v>
      </c>
      <c r="AC129" s="167">
        <v>5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7</v>
      </c>
      <c r="CB129" s="202">
        <v>1001</v>
      </c>
      <c r="CZ129" s="167">
        <v>0</v>
      </c>
    </row>
    <row r="130" spans="1:57" ht="12.75">
      <c r="A130" s="203"/>
      <c r="B130" s="204" t="s">
        <v>76</v>
      </c>
      <c r="C130" s="205" t="str">
        <f>CONCATENATE(B108," ",C108)</f>
        <v>764 Konstrukce klempířské</v>
      </c>
      <c r="D130" s="206"/>
      <c r="E130" s="207"/>
      <c r="F130" s="208"/>
      <c r="G130" s="209">
        <f>SUM(G108:G129)</f>
        <v>0</v>
      </c>
      <c r="O130" s="195">
        <v>4</v>
      </c>
      <c r="BA130" s="210">
        <f>SUM(BA108:BA129)</f>
        <v>0</v>
      </c>
      <c r="BB130" s="210">
        <f>SUM(BB108:BB129)</f>
        <v>0</v>
      </c>
      <c r="BC130" s="210">
        <f>SUM(BC108:BC129)</f>
        <v>0</v>
      </c>
      <c r="BD130" s="210">
        <f>SUM(BD108:BD129)</f>
        <v>0</v>
      </c>
      <c r="BE130" s="210">
        <f>SUM(BE108:BE129)</f>
        <v>0</v>
      </c>
    </row>
    <row r="131" spans="1:15" ht="12.75">
      <c r="A131" s="188" t="s">
        <v>72</v>
      </c>
      <c r="B131" s="189" t="s">
        <v>312</v>
      </c>
      <c r="C131" s="190" t="s">
        <v>313</v>
      </c>
      <c r="D131" s="191"/>
      <c r="E131" s="192"/>
      <c r="F131" s="192"/>
      <c r="G131" s="193"/>
      <c r="H131" s="194"/>
      <c r="I131" s="194"/>
      <c r="O131" s="195">
        <v>1</v>
      </c>
    </row>
    <row r="132" spans="1:104" ht="20.25">
      <c r="A132" s="196">
        <v>101</v>
      </c>
      <c r="B132" s="197" t="s">
        <v>314</v>
      </c>
      <c r="C132" s="198" t="s">
        <v>315</v>
      </c>
      <c r="D132" s="199" t="s">
        <v>166</v>
      </c>
      <c r="E132" s="200">
        <v>18</v>
      </c>
      <c r="F132" s="200">
        <v>0</v>
      </c>
      <c r="G132" s="201">
        <f>E132*F132</f>
        <v>0</v>
      </c>
      <c r="O132" s="195">
        <v>2</v>
      </c>
      <c r="AA132" s="167">
        <v>12</v>
      </c>
      <c r="AB132" s="167">
        <v>0</v>
      </c>
      <c r="AC132" s="167">
        <v>7</v>
      </c>
      <c r="AZ132" s="167">
        <v>2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12</v>
      </c>
      <c r="CB132" s="202">
        <v>0</v>
      </c>
      <c r="CZ132" s="167">
        <v>0</v>
      </c>
    </row>
    <row r="133" spans="1:57" ht="12.75">
      <c r="A133" s="203"/>
      <c r="B133" s="204" t="s">
        <v>76</v>
      </c>
      <c r="C133" s="205" t="str">
        <f>CONCATENATE(B131," ",C131)</f>
        <v>767 Konstrukce zámečnické</v>
      </c>
      <c r="D133" s="206"/>
      <c r="E133" s="207"/>
      <c r="F133" s="208"/>
      <c r="G133" s="209">
        <f>SUM(G131:G132)</f>
        <v>0</v>
      </c>
      <c r="O133" s="195">
        <v>4</v>
      </c>
      <c r="BA133" s="210">
        <f>SUM(BA131:BA132)</f>
        <v>0</v>
      </c>
      <c r="BB133" s="210">
        <f>SUM(BB131:BB132)</f>
        <v>0</v>
      </c>
      <c r="BC133" s="210">
        <f>SUM(BC131:BC132)</f>
        <v>0</v>
      </c>
      <c r="BD133" s="210">
        <f>SUM(BD131:BD132)</f>
        <v>0</v>
      </c>
      <c r="BE133" s="210">
        <f>SUM(BE131:BE132)</f>
        <v>0</v>
      </c>
    </row>
    <row r="134" spans="1:15" ht="12.75">
      <c r="A134" s="188" t="s">
        <v>72</v>
      </c>
      <c r="B134" s="189" t="s">
        <v>316</v>
      </c>
      <c r="C134" s="190" t="s">
        <v>317</v>
      </c>
      <c r="D134" s="191"/>
      <c r="E134" s="192"/>
      <c r="F134" s="192"/>
      <c r="G134" s="193"/>
      <c r="H134" s="194"/>
      <c r="I134" s="194"/>
      <c r="O134" s="195">
        <v>1</v>
      </c>
    </row>
    <row r="135" spans="1:104" ht="12.75">
      <c r="A135" s="196">
        <v>102</v>
      </c>
      <c r="B135" s="197" t="s">
        <v>318</v>
      </c>
      <c r="C135" s="198" t="s">
        <v>319</v>
      </c>
      <c r="D135" s="199" t="s">
        <v>100</v>
      </c>
      <c r="E135" s="200">
        <v>78.372</v>
      </c>
      <c r="F135" s="200">
        <v>0</v>
      </c>
      <c r="G135" s="201">
        <f>E135*F135</f>
        <v>0</v>
      </c>
      <c r="O135" s="195">
        <v>2</v>
      </c>
      <c r="AA135" s="167">
        <v>1</v>
      </c>
      <c r="AB135" s="167">
        <v>7</v>
      </c>
      <c r="AC135" s="167">
        <v>7</v>
      </c>
      <c r="AZ135" s="167">
        <v>2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</v>
      </c>
      <c r="CB135" s="202">
        <v>7</v>
      </c>
      <c r="CZ135" s="167">
        <v>5E-05</v>
      </c>
    </row>
    <row r="136" spans="1:104" ht="12.75">
      <c r="A136" s="196">
        <v>103</v>
      </c>
      <c r="B136" s="197" t="s">
        <v>320</v>
      </c>
      <c r="C136" s="198" t="s">
        <v>321</v>
      </c>
      <c r="D136" s="199" t="s">
        <v>100</v>
      </c>
      <c r="E136" s="200">
        <v>78.372</v>
      </c>
      <c r="F136" s="200">
        <v>0</v>
      </c>
      <c r="G136" s="201">
        <f>E136*F136</f>
        <v>0</v>
      </c>
      <c r="O136" s="195">
        <v>2</v>
      </c>
      <c r="AA136" s="167">
        <v>1</v>
      </c>
      <c r="AB136" s="167">
        <v>7</v>
      </c>
      <c r="AC136" s="167">
        <v>7</v>
      </c>
      <c r="AZ136" s="167">
        <v>2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1</v>
      </c>
      <c r="CB136" s="202">
        <v>7</v>
      </c>
      <c r="CZ136" s="167">
        <v>0</v>
      </c>
    </row>
    <row r="137" spans="1:104" ht="20.25">
      <c r="A137" s="196">
        <v>104</v>
      </c>
      <c r="B137" s="197" t="s">
        <v>322</v>
      </c>
      <c r="C137" s="198" t="s">
        <v>323</v>
      </c>
      <c r="D137" s="199" t="s">
        <v>166</v>
      </c>
      <c r="E137" s="200">
        <v>11</v>
      </c>
      <c r="F137" s="200">
        <v>0</v>
      </c>
      <c r="G137" s="201">
        <f>E137*F137</f>
        <v>0</v>
      </c>
      <c r="O137" s="195">
        <v>2</v>
      </c>
      <c r="AA137" s="167">
        <v>12</v>
      </c>
      <c r="AB137" s="167">
        <v>1</v>
      </c>
      <c r="AC137" s="167">
        <v>155</v>
      </c>
      <c r="AZ137" s="167">
        <v>2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12</v>
      </c>
      <c r="CB137" s="202">
        <v>1</v>
      </c>
      <c r="CZ137" s="167">
        <v>0.0095</v>
      </c>
    </row>
    <row r="138" spans="1:104" ht="20.25">
      <c r="A138" s="196">
        <v>105</v>
      </c>
      <c r="B138" s="197" t="s">
        <v>324</v>
      </c>
      <c r="C138" s="198" t="s">
        <v>325</v>
      </c>
      <c r="D138" s="199" t="s">
        <v>166</v>
      </c>
      <c r="E138" s="200">
        <v>15</v>
      </c>
      <c r="F138" s="200">
        <v>0</v>
      </c>
      <c r="G138" s="201">
        <f>E138*F138</f>
        <v>0</v>
      </c>
      <c r="O138" s="195">
        <v>2</v>
      </c>
      <c r="AA138" s="167">
        <v>12</v>
      </c>
      <c r="AB138" s="167">
        <v>1</v>
      </c>
      <c r="AC138" s="167">
        <v>80</v>
      </c>
      <c r="AZ138" s="167">
        <v>2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12</v>
      </c>
      <c r="CB138" s="202">
        <v>1</v>
      </c>
      <c r="CZ138" s="167">
        <v>0.0095</v>
      </c>
    </row>
    <row r="139" spans="1:104" ht="20.25">
      <c r="A139" s="196">
        <v>106</v>
      </c>
      <c r="B139" s="197" t="s">
        <v>326</v>
      </c>
      <c r="C139" s="198" t="s">
        <v>327</v>
      </c>
      <c r="D139" s="199" t="s">
        <v>166</v>
      </c>
      <c r="E139" s="200">
        <v>1</v>
      </c>
      <c r="F139" s="200">
        <v>0</v>
      </c>
      <c r="G139" s="201">
        <f>E139*F139</f>
        <v>0</v>
      </c>
      <c r="O139" s="195">
        <v>2</v>
      </c>
      <c r="AA139" s="167">
        <v>12</v>
      </c>
      <c r="AB139" s="167">
        <v>1</v>
      </c>
      <c r="AC139" s="167">
        <v>81</v>
      </c>
      <c r="AZ139" s="167">
        <v>2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12</v>
      </c>
      <c r="CB139" s="202">
        <v>1</v>
      </c>
      <c r="CZ139" s="167">
        <v>0.014</v>
      </c>
    </row>
    <row r="140" spans="1:104" ht="12.75">
      <c r="A140" s="196">
        <v>107</v>
      </c>
      <c r="B140" s="197" t="s">
        <v>328</v>
      </c>
      <c r="C140" s="198" t="s">
        <v>329</v>
      </c>
      <c r="D140" s="199" t="s">
        <v>166</v>
      </c>
      <c r="E140" s="200">
        <v>2</v>
      </c>
      <c r="F140" s="200">
        <v>0</v>
      </c>
      <c r="G140" s="201">
        <f>E140*F140</f>
        <v>0</v>
      </c>
      <c r="O140" s="195">
        <v>2</v>
      </c>
      <c r="AA140" s="167">
        <v>12</v>
      </c>
      <c r="AB140" s="167">
        <v>1</v>
      </c>
      <c r="AC140" s="167">
        <v>85</v>
      </c>
      <c r="AZ140" s="167">
        <v>2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12</v>
      </c>
      <c r="CB140" s="202">
        <v>1</v>
      </c>
      <c r="CZ140" s="167">
        <v>0.025</v>
      </c>
    </row>
    <row r="141" spans="1:104" ht="20.25">
      <c r="A141" s="196">
        <v>108</v>
      </c>
      <c r="B141" s="197" t="s">
        <v>330</v>
      </c>
      <c r="C141" s="198" t="s">
        <v>331</v>
      </c>
      <c r="D141" s="199" t="s">
        <v>100</v>
      </c>
      <c r="E141" s="200">
        <v>22.95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1</v>
      </c>
      <c r="AC141" s="167">
        <v>1</v>
      </c>
      <c r="AZ141" s="167">
        <v>2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1</v>
      </c>
      <c r="CZ141" s="167">
        <v>0.01318</v>
      </c>
    </row>
    <row r="142" spans="1:104" ht="12.75">
      <c r="A142" s="196">
        <v>109</v>
      </c>
      <c r="B142" s="197" t="s">
        <v>332</v>
      </c>
      <c r="C142" s="198" t="s">
        <v>333</v>
      </c>
      <c r="D142" s="199" t="s">
        <v>209</v>
      </c>
      <c r="E142" s="200">
        <v>0.6173996</v>
      </c>
      <c r="F142" s="200">
        <v>0</v>
      </c>
      <c r="G142" s="201">
        <f>E142*F142</f>
        <v>0</v>
      </c>
      <c r="O142" s="195">
        <v>2</v>
      </c>
      <c r="AA142" s="167">
        <v>7</v>
      </c>
      <c r="AB142" s="167">
        <v>1001</v>
      </c>
      <c r="AC142" s="167">
        <v>5</v>
      </c>
      <c r="AZ142" s="167">
        <v>2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7</v>
      </c>
      <c r="CB142" s="202">
        <v>1001</v>
      </c>
      <c r="CZ142" s="167">
        <v>0</v>
      </c>
    </row>
    <row r="143" spans="1:57" ht="12.75">
      <c r="A143" s="203"/>
      <c r="B143" s="204" t="s">
        <v>76</v>
      </c>
      <c r="C143" s="205" t="str">
        <f>CONCATENATE(B134," ",C134)</f>
        <v>769 Otvorové prvky z plastu</v>
      </c>
      <c r="D143" s="206"/>
      <c r="E143" s="207"/>
      <c r="F143" s="208"/>
      <c r="G143" s="209">
        <f>SUM(G134:G142)</f>
        <v>0</v>
      </c>
      <c r="O143" s="195">
        <v>4</v>
      </c>
      <c r="BA143" s="210">
        <f>SUM(BA134:BA142)</f>
        <v>0</v>
      </c>
      <c r="BB143" s="210">
        <f>SUM(BB134:BB142)</f>
        <v>0</v>
      </c>
      <c r="BC143" s="210">
        <f>SUM(BC134:BC142)</f>
        <v>0</v>
      </c>
      <c r="BD143" s="210">
        <f>SUM(BD134:BD142)</f>
        <v>0</v>
      </c>
      <c r="BE143" s="210">
        <f>SUM(BE134:BE142)</f>
        <v>0</v>
      </c>
    </row>
    <row r="144" spans="1:15" ht="12.75">
      <c r="A144" s="188" t="s">
        <v>72</v>
      </c>
      <c r="B144" s="189" t="s">
        <v>334</v>
      </c>
      <c r="C144" s="190" t="s">
        <v>335</v>
      </c>
      <c r="D144" s="191"/>
      <c r="E144" s="192"/>
      <c r="F144" s="192"/>
      <c r="G144" s="193"/>
      <c r="H144" s="194"/>
      <c r="I144" s="194"/>
      <c r="O144" s="195">
        <v>1</v>
      </c>
    </row>
    <row r="145" spans="1:104" ht="20.25">
      <c r="A145" s="196">
        <v>110</v>
      </c>
      <c r="B145" s="197" t="s">
        <v>336</v>
      </c>
      <c r="C145" s="198" t="s">
        <v>337</v>
      </c>
      <c r="D145" s="199" t="s">
        <v>95</v>
      </c>
      <c r="E145" s="200">
        <v>17.01</v>
      </c>
      <c r="F145" s="200">
        <v>0</v>
      </c>
      <c r="G145" s="201">
        <f>E145*F145</f>
        <v>0</v>
      </c>
      <c r="O145" s="195">
        <v>2</v>
      </c>
      <c r="AA145" s="167">
        <v>1</v>
      </c>
      <c r="AB145" s="167">
        <v>7</v>
      </c>
      <c r="AC145" s="167">
        <v>7</v>
      </c>
      <c r="AZ145" s="167">
        <v>2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1</v>
      </c>
      <c r="CB145" s="202">
        <v>7</v>
      </c>
      <c r="CZ145" s="167">
        <v>0.00435</v>
      </c>
    </row>
    <row r="146" spans="1:104" ht="12.75">
      <c r="A146" s="196">
        <v>111</v>
      </c>
      <c r="B146" s="197" t="s">
        <v>338</v>
      </c>
      <c r="C146" s="198" t="s">
        <v>339</v>
      </c>
      <c r="D146" s="199" t="s">
        <v>95</v>
      </c>
      <c r="E146" s="200">
        <v>17.01</v>
      </c>
      <c r="F146" s="200">
        <v>0</v>
      </c>
      <c r="G146" s="201">
        <f>E146*F146</f>
        <v>0</v>
      </c>
      <c r="O146" s="195">
        <v>2</v>
      </c>
      <c r="AA146" s="167">
        <v>1</v>
      </c>
      <c r="AB146" s="167">
        <v>7</v>
      </c>
      <c r="AC146" s="167">
        <v>7</v>
      </c>
      <c r="AZ146" s="167">
        <v>2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202">
        <v>1</v>
      </c>
      <c r="CB146" s="202">
        <v>7</v>
      </c>
      <c r="CZ146" s="167">
        <v>0</v>
      </c>
    </row>
    <row r="147" spans="1:104" ht="12.75">
      <c r="A147" s="196">
        <v>112</v>
      </c>
      <c r="B147" s="197" t="s">
        <v>340</v>
      </c>
      <c r="C147" s="198" t="s">
        <v>341</v>
      </c>
      <c r="D147" s="199" t="s">
        <v>95</v>
      </c>
      <c r="E147" s="200">
        <v>17.01</v>
      </c>
      <c r="F147" s="200">
        <v>0</v>
      </c>
      <c r="G147" s="201">
        <f>E147*F147</f>
        <v>0</v>
      </c>
      <c r="O147" s="195">
        <v>2</v>
      </c>
      <c r="AA147" s="167">
        <v>1</v>
      </c>
      <c r="AB147" s="167">
        <v>7</v>
      </c>
      <c r="AC147" s="167">
        <v>7</v>
      </c>
      <c r="AZ147" s="167">
        <v>2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202">
        <v>1</v>
      </c>
      <c r="CB147" s="202">
        <v>7</v>
      </c>
      <c r="CZ147" s="167">
        <v>0</v>
      </c>
    </row>
    <row r="148" spans="1:104" ht="12.75">
      <c r="A148" s="196">
        <v>113</v>
      </c>
      <c r="B148" s="197" t="s">
        <v>342</v>
      </c>
      <c r="C148" s="198" t="s">
        <v>343</v>
      </c>
      <c r="D148" s="199" t="s">
        <v>95</v>
      </c>
      <c r="E148" s="200">
        <v>17.8605</v>
      </c>
      <c r="F148" s="200">
        <v>0</v>
      </c>
      <c r="G148" s="201">
        <f>E148*F148</f>
        <v>0</v>
      </c>
      <c r="O148" s="195">
        <v>2</v>
      </c>
      <c r="AA148" s="167">
        <v>3</v>
      </c>
      <c r="AB148" s="167">
        <v>7</v>
      </c>
      <c r="AC148" s="167" t="s">
        <v>342</v>
      </c>
      <c r="AZ148" s="167">
        <v>2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202">
        <v>3</v>
      </c>
      <c r="CB148" s="202">
        <v>7</v>
      </c>
      <c r="CZ148" s="167">
        <v>0.0142</v>
      </c>
    </row>
    <row r="149" spans="1:104" ht="12.75">
      <c r="A149" s="196">
        <v>114</v>
      </c>
      <c r="B149" s="197" t="s">
        <v>344</v>
      </c>
      <c r="C149" s="198" t="s">
        <v>345</v>
      </c>
      <c r="D149" s="199" t="s">
        <v>209</v>
      </c>
      <c r="E149" s="200">
        <v>0.3276126</v>
      </c>
      <c r="F149" s="200">
        <v>0</v>
      </c>
      <c r="G149" s="201">
        <f>E149*F149</f>
        <v>0</v>
      </c>
      <c r="O149" s="195">
        <v>2</v>
      </c>
      <c r="AA149" s="167">
        <v>7</v>
      </c>
      <c r="AB149" s="167">
        <v>1001</v>
      </c>
      <c r="AC149" s="167">
        <v>5</v>
      </c>
      <c r="AZ149" s="167">
        <v>2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202">
        <v>7</v>
      </c>
      <c r="CB149" s="202">
        <v>1001</v>
      </c>
      <c r="CZ149" s="167">
        <v>0</v>
      </c>
    </row>
    <row r="150" spans="1:57" ht="12.75">
      <c r="A150" s="203"/>
      <c r="B150" s="204" t="s">
        <v>76</v>
      </c>
      <c r="C150" s="205" t="str">
        <f>CONCATENATE(B144," ",C144)</f>
        <v>771 Podlahy z dlaždic a obklady</v>
      </c>
      <c r="D150" s="206"/>
      <c r="E150" s="207"/>
      <c r="F150" s="208"/>
      <c r="G150" s="209">
        <f>SUM(G144:G149)</f>
        <v>0</v>
      </c>
      <c r="O150" s="195">
        <v>4</v>
      </c>
      <c r="BA150" s="210">
        <f>SUM(BA144:BA149)</f>
        <v>0</v>
      </c>
      <c r="BB150" s="210">
        <f>SUM(BB144:BB149)</f>
        <v>0</v>
      </c>
      <c r="BC150" s="210">
        <f>SUM(BC144:BC149)</f>
        <v>0</v>
      </c>
      <c r="BD150" s="210">
        <f>SUM(BD144:BD149)</f>
        <v>0</v>
      </c>
      <c r="BE150" s="210">
        <f>SUM(BE144:BE149)</f>
        <v>0</v>
      </c>
    </row>
    <row r="151" spans="1:15" ht="12.75">
      <c r="A151" s="188" t="s">
        <v>72</v>
      </c>
      <c r="B151" s="189" t="s">
        <v>346</v>
      </c>
      <c r="C151" s="190" t="s">
        <v>347</v>
      </c>
      <c r="D151" s="191"/>
      <c r="E151" s="192"/>
      <c r="F151" s="192"/>
      <c r="G151" s="193"/>
      <c r="H151" s="194"/>
      <c r="I151" s="194"/>
      <c r="O151" s="195">
        <v>1</v>
      </c>
    </row>
    <row r="152" spans="1:104" ht="12.75">
      <c r="A152" s="196">
        <v>115</v>
      </c>
      <c r="B152" s="197" t="s">
        <v>348</v>
      </c>
      <c r="C152" s="198" t="s">
        <v>349</v>
      </c>
      <c r="D152" s="199" t="s">
        <v>95</v>
      </c>
      <c r="E152" s="200">
        <v>40.836</v>
      </c>
      <c r="F152" s="200">
        <v>0</v>
      </c>
      <c r="G152" s="201">
        <f>E152*F152</f>
        <v>0</v>
      </c>
      <c r="O152" s="195">
        <v>2</v>
      </c>
      <c r="AA152" s="167">
        <v>1</v>
      </c>
      <c r="AB152" s="167">
        <v>7</v>
      </c>
      <c r="AC152" s="167">
        <v>7</v>
      </c>
      <c r="AZ152" s="167">
        <v>2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202">
        <v>1</v>
      </c>
      <c r="CB152" s="202">
        <v>7</v>
      </c>
      <c r="CZ152" s="167">
        <v>0.00014</v>
      </c>
    </row>
    <row r="153" spans="1:57" ht="12.75">
      <c r="A153" s="203"/>
      <c r="B153" s="204" t="s">
        <v>76</v>
      </c>
      <c r="C153" s="205" t="str">
        <f>CONCATENATE(B151," ",C151)</f>
        <v>784 Malby</v>
      </c>
      <c r="D153" s="206"/>
      <c r="E153" s="207"/>
      <c r="F153" s="208"/>
      <c r="G153" s="209">
        <f>SUM(G151:G152)</f>
        <v>0</v>
      </c>
      <c r="O153" s="195">
        <v>4</v>
      </c>
      <c r="BA153" s="210">
        <f>SUM(BA151:BA152)</f>
        <v>0</v>
      </c>
      <c r="BB153" s="210">
        <f>SUM(BB151:BB152)</f>
        <v>0</v>
      </c>
      <c r="BC153" s="210">
        <f>SUM(BC151:BC152)</f>
        <v>0</v>
      </c>
      <c r="BD153" s="210">
        <f>SUM(BD151:BD152)</f>
        <v>0</v>
      </c>
      <c r="BE153" s="210">
        <f>SUM(BE151:BE152)</f>
        <v>0</v>
      </c>
    </row>
    <row r="154" spans="1:15" ht="12.75">
      <c r="A154" s="188" t="s">
        <v>72</v>
      </c>
      <c r="B154" s="189" t="s">
        <v>350</v>
      </c>
      <c r="C154" s="190" t="s">
        <v>351</v>
      </c>
      <c r="D154" s="191"/>
      <c r="E154" s="192"/>
      <c r="F154" s="192"/>
      <c r="G154" s="193"/>
      <c r="H154" s="194"/>
      <c r="I154" s="194"/>
      <c r="O154" s="195">
        <v>1</v>
      </c>
    </row>
    <row r="155" spans="1:104" ht="20.25">
      <c r="A155" s="196">
        <v>116</v>
      </c>
      <c r="B155" s="197" t="s">
        <v>30</v>
      </c>
      <c r="C155" s="198" t="s">
        <v>352</v>
      </c>
      <c r="D155" s="199" t="s">
        <v>353</v>
      </c>
      <c r="E155" s="200">
        <v>80</v>
      </c>
      <c r="F155" s="200">
        <v>0</v>
      </c>
      <c r="G155" s="201">
        <f>E155*F155</f>
        <v>0</v>
      </c>
      <c r="O155" s="195">
        <v>2</v>
      </c>
      <c r="AA155" s="167">
        <v>12</v>
      </c>
      <c r="AB155" s="167">
        <v>0</v>
      </c>
      <c r="AC155" s="167">
        <v>10</v>
      </c>
      <c r="AZ155" s="167">
        <v>2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12</v>
      </c>
      <c r="CB155" s="202">
        <v>0</v>
      </c>
      <c r="CZ155" s="167">
        <v>0</v>
      </c>
    </row>
    <row r="156" spans="1:57" ht="12.75">
      <c r="A156" s="203"/>
      <c r="B156" s="204" t="s">
        <v>76</v>
      </c>
      <c r="C156" s="205" t="str">
        <f>CONCATENATE(B154," ",C154)</f>
        <v>799 Ostatní náklady</v>
      </c>
      <c r="D156" s="206"/>
      <c r="E156" s="207"/>
      <c r="F156" s="208"/>
      <c r="G156" s="209">
        <f>SUM(G154:G155)</f>
        <v>0</v>
      </c>
      <c r="O156" s="195">
        <v>4</v>
      </c>
      <c r="BA156" s="210">
        <f>SUM(BA154:BA155)</f>
        <v>0</v>
      </c>
      <c r="BB156" s="210">
        <f>SUM(BB154:BB155)</f>
        <v>0</v>
      </c>
      <c r="BC156" s="210">
        <f>SUM(BC154:BC155)</f>
        <v>0</v>
      </c>
      <c r="BD156" s="210">
        <f>SUM(BD154:BD155)</f>
        <v>0</v>
      </c>
      <c r="BE156" s="210">
        <f>SUM(BE154:BE155)</f>
        <v>0</v>
      </c>
    </row>
    <row r="157" spans="1:15" ht="12.75">
      <c r="A157" s="188" t="s">
        <v>72</v>
      </c>
      <c r="B157" s="189" t="s">
        <v>354</v>
      </c>
      <c r="C157" s="190" t="s">
        <v>355</v>
      </c>
      <c r="D157" s="191"/>
      <c r="E157" s="192"/>
      <c r="F157" s="192"/>
      <c r="G157" s="193"/>
      <c r="H157" s="194"/>
      <c r="I157" s="194"/>
      <c r="O157" s="195">
        <v>1</v>
      </c>
    </row>
    <row r="158" spans="1:104" ht="12.75">
      <c r="A158" s="196">
        <v>117</v>
      </c>
      <c r="B158" s="197" t="s">
        <v>356</v>
      </c>
      <c r="C158" s="198" t="s">
        <v>357</v>
      </c>
      <c r="D158" s="199" t="s">
        <v>209</v>
      </c>
      <c r="E158" s="200">
        <v>62.20598986</v>
      </c>
      <c r="F158" s="200">
        <v>0</v>
      </c>
      <c r="G158" s="201">
        <f>E158*F158</f>
        <v>0</v>
      </c>
      <c r="O158" s="195">
        <v>2</v>
      </c>
      <c r="AA158" s="167">
        <v>8</v>
      </c>
      <c r="AB158" s="167">
        <v>0</v>
      </c>
      <c r="AC158" s="167">
        <v>3</v>
      </c>
      <c r="AZ158" s="167">
        <v>1</v>
      </c>
      <c r="BA158" s="167">
        <f>IF(AZ158=1,G158,0)</f>
        <v>0</v>
      </c>
      <c r="BB158" s="167">
        <f>IF(AZ158=2,G158,0)</f>
        <v>0</v>
      </c>
      <c r="BC158" s="167">
        <f>IF(AZ158=3,G158,0)</f>
        <v>0</v>
      </c>
      <c r="BD158" s="167">
        <f>IF(AZ158=4,G158,0)</f>
        <v>0</v>
      </c>
      <c r="BE158" s="167">
        <f>IF(AZ158=5,G158,0)</f>
        <v>0</v>
      </c>
      <c r="CA158" s="202">
        <v>8</v>
      </c>
      <c r="CB158" s="202">
        <v>0</v>
      </c>
      <c r="CZ158" s="167">
        <v>0</v>
      </c>
    </row>
    <row r="159" spans="1:104" ht="12.75">
      <c r="A159" s="196">
        <v>118</v>
      </c>
      <c r="B159" s="197" t="s">
        <v>358</v>
      </c>
      <c r="C159" s="198" t="s">
        <v>359</v>
      </c>
      <c r="D159" s="199" t="s">
        <v>209</v>
      </c>
      <c r="E159" s="200">
        <v>62.20598986</v>
      </c>
      <c r="F159" s="200">
        <v>0</v>
      </c>
      <c r="G159" s="201">
        <f>E159*F159</f>
        <v>0</v>
      </c>
      <c r="O159" s="195">
        <v>2</v>
      </c>
      <c r="AA159" s="167">
        <v>8</v>
      </c>
      <c r="AB159" s="167">
        <v>0</v>
      </c>
      <c r="AC159" s="167">
        <v>3</v>
      </c>
      <c r="AZ159" s="167">
        <v>1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202">
        <v>8</v>
      </c>
      <c r="CB159" s="202">
        <v>0</v>
      </c>
      <c r="CZ159" s="167">
        <v>0</v>
      </c>
    </row>
    <row r="160" spans="1:104" ht="12.75">
      <c r="A160" s="196">
        <v>119</v>
      </c>
      <c r="B160" s="197" t="s">
        <v>360</v>
      </c>
      <c r="C160" s="198" t="s">
        <v>361</v>
      </c>
      <c r="D160" s="199" t="s">
        <v>209</v>
      </c>
      <c r="E160" s="200">
        <v>62.20598986</v>
      </c>
      <c r="F160" s="200">
        <v>0</v>
      </c>
      <c r="G160" s="201">
        <f>E160*F160</f>
        <v>0</v>
      </c>
      <c r="O160" s="195">
        <v>2</v>
      </c>
      <c r="AA160" s="167">
        <v>8</v>
      </c>
      <c r="AB160" s="167">
        <v>0</v>
      </c>
      <c r="AC160" s="167">
        <v>3</v>
      </c>
      <c r="AZ160" s="167">
        <v>1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8</v>
      </c>
      <c r="CB160" s="202">
        <v>0</v>
      </c>
      <c r="CZ160" s="167">
        <v>0</v>
      </c>
    </row>
    <row r="161" spans="1:104" ht="12.75">
      <c r="A161" s="196">
        <v>120</v>
      </c>
      <c r="B161" s="197" t="s">
        <v>362</v>
      </c>
      <c r="C161" s="198" t="s">
        <v>363</v>
      </c>
      <c r="D161" s="199" t="s">
        <v>209</v>
      </c>
      <c r="E161" s="200">
        <v>559.85390874</v>
      </c>
      <c r="F161" s="200">
        <v>0</v>
      </c>
      <c r="G161" s="201">
        <f>E161*F161</f>
        <v>0</v>
      </c>
      <c r="O161" s="195">
        <v>2</v>
      </c>
      <c r="AA161" s="167">
        <v>8</v>
      </c>
      <c r="AB161" s="167">
        <v>0</v>
      </c>
      <c r="AC161" s="167">
        <v>3</v>
      </c>
      <c r="AZ161" s="167">
        <v>1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202">
        <v>8</v>
      </c>
      <c r="CB161" s="202">
        <v>0</v>
      </c>
      <c r="CZ161" s="167">
        <v>0</v>
      </c>
    </row>
    <row r="162" spans="1:104" ht="12.75">
      <c r="A162" s="196">
        <v>121</v>
      </c>
      <c r="B162" s="197" t="s">
        <v>364</v>
      </c>
      <c r="C162" s="198" t="s">
        <v>365</v>
      </c>
      <c r="D162" s="199" t="s">
        <v>209</v>
      </c>
      <c r="E162" s="200">
        <v>62.20598986</v>
      </c>
      <c r="F162" s="200">
        <v>0</v>
      </c>
      <c r="G162" s="201">
        <f>E162*F162</f>
        <v>0</v>
      </c>
      <c r="O162" s="195">
        <v>2</v>
      </c>
      <c r="AA162" s="167">
        <v>8</v>
      </c>
      <c r="AB162" s="167">
        <v>0</v>
      </c>
      <c r="AC162" s="167">
        <v>3</v>
      </c>
      <c r="AZ162" s="167">
        <v>1</v>
      </c>
      <c r="BA162" s="167">
        <f>IF(AZ162=1,G162,0)</f>
        <v>0</v>
      </c>
      <c r="BB162" s="167">
        <f>IF(AZ162=2,G162,0)</f>
        <v>0</v>
      </c>
      <c r="BC162" s="167">
        <f>IF(AZ162=3,G162,0)</f>
        <v>0</v>
      </c>
      <c r="BD162" s="167">
        <f>IF(AZ162=4,G162,0)</f>
        <v>0</v>
      </c>
      <c r="BE162" s="167">
        <f>IF(AZ162=5,G162,0)</f>
        <v>0</v>
      </c>
      <c r="CA162" s="202">
        <v>8</v>
      </c>
      <c r="CB162" s="202">
        <v>0</v>
      </c>
      <c r="CZ162" s="167">
        <v>0</v>
      </c>
    </row>
    <row r="163" spans="1:104" ht="12.75">
      <c r="A163" s="196">
        <v>122</v>
      </c>
      <c r="B163" s="197" t="s">
        <v>366</v>
      </c>
      <c r="C163" s="198" t="s">
        <v>367</v>
      </c>
      <c r="D163" s="199" t="s">
        <v>209</v>
      </c>
      <c r="E163" s="200">
        <v>622.0598986</v>
      </c>
      <c r="F163" s="200">
        <v>0</v>
      </c>
      <c r="G163" s="201">
        <f>E163*F163</f>
        <v>0</v>
      </c>
      <c r="O163" s="195">
        <v>2</v>
      </c>
      <c r="AA163" s="167">
        <v>8</v>
      </c>
      <c r="AB163" s="167">
        <v>0</v>
      </c>
      <c r="AC163" s="167">
        <v>3</v>
      </c>
      <c r="AZ163" s="167">
        <v>1</v>
      </c>
      <c r="BA163" s="167">
        <f>IF(AZ163=1,G163,0)</f>
        <v>0</v>
      </c>
      <c r="BB163" s="167">
        <f>IF(AZ163=2,G163,0)</f>
        <v>0</v>
      </c>
      <c r="BC163" s="167">
        <f>IF(AZ163=3,G163,0)</f>
        <v>0</v>
      </c>
      <c r="BD163" s="167">
        <f>IF(AZ163=4,G163,0)</f>
        <v>0</v>
      </c>
      <c r="BE163" s="167">
        <f>IF(AZ163=5,G163,0)</f>
        <v>0</v>
      </c>
      <c r="CA163" s="202">
        <v>8</v>
      </c>
      <c r="CB163" s="202">
        <v>0</v>
      </c>
      <c r="CZ163" s="167">
        <v>0</v>
      </c>
    </row>
    <row r="164" spans="1:104" ht="12.75">
      <c r="A164" s="196">
        <v>123</v>
      </c>
      <c r="B164" s="197" t="s">
        <v>368</v>
      </c>
      <c r="C164" s="198" t="s">
        <v>369</v>
      </c>
      <c r="D164" s="199" t="s">
        <v>209</v>
      </c>
      <c r="E164" s="200">
        <v>57.506</v>
      </c>
      <c r="F164" s="200">
        <v>0</v>
      </c>
      <c r="G164" s="201">
        <f>E164*F164</f>
        <v>0</v>
      </c>
      <c r="O164" s="195">
        <v>2</v>
      </c>
      <c r="AA164" s="167">
        <v>1</v>
      </c>
      <c r="AB164" s="167">
        <v>10</v>
      </c>
      <c r="AC164" s="167">
        <v>10</v>
      </c>
      <c r="AZ164" s="167">
        <v>1</v>
      </c>
      <c r="BA164" s="167">
        <f>IF(AZ164=1,G164,0)</f>
        <v>0</v>
      </c>
      <c r="BB164" s="167">
        <f>IF(AZ164=2,G164,0)</f>
        <v>0</v>
      </c>
      <c r="BC164" s="167">
        <f>IF(AZ164=3,G164,0)</f>
        <v>0</v>
      </c>
      <c r="BD164" s="167">
        <f>IF(AZ164=4,G164,0)</f>
        <v>0</v>
      </c>
      <c r="BE164" s="167">
        <f>IF(AZ164=5,G164,0)</f>
        <v>0</v>
      </c>
      <c r="CA164" s="202">
        <v>1</v>
      </c>
      <c r="CB164" s="202">
        <v>10</v>
      </c>
      <c r="CZ164" s="167">
        <v>0</v>
      </c>
    </row>
    <row r="165" spans="1:57" ht="12.75">
      <c r="A165" s="203"/>
      <c r="B165" s="204" t="s">
        <v>76</v>
      </c>
      <c r="C165" s="205" t="str">
        <f>CONCATENATE(B157," ",C157)</f>
        <v>D96 Přesuny suti a vybouraných hmot</v>
      </c>
      <c r="D165" s="206"/>
      <c r="E165" s="207"/>
      <c r="F165" s="208"/>
      <c r="G165" s="209">
        <f>SUM(G157:G164)</f>
        <v>0</v>
      </c>
      <c r="O165" s="195">
        <v>4</v>
      </c>
      <c r="BA165" s="210">
        <f>SUM(BA157:BA164)</f>
        <v>0</v>
      </c>
      <c r="BB165" s="210">
        <f>SUM(BB157:BB164)</f>
        <v>0</v>
      </c>
      <c r="BC165" s="210">
        <f>SUM(BC157:BC164)</f>
        <v>0</v>
      </c>
      <c r="BD165" s="210">
        <f>SUM(BD157:BD164)</f>
        <v>0</v>
      </c>
      <c r="BE165" s="210">
        <f>SUM(BE157:BE164)</f>
        <v>0</v>
      </c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spans="1:7" ht="12.75">
      <c r="A189" s="211"/>
      <c r="B189" s="211"/>
      <c r="C189" s="211"/>
      <c r="D189" s="211"/>
      <c r="E189" s="211"/>
      <c r="F189" s="211"/>
      <c r="G189" s="211"/>
    </row>
    <row r="190" spans="1:7" ht="12.75">
      <c r="A190" s="211"/>
      <c r="B190" s="211"/>
      <c r="C190" s="211"/>
      <c r="D190" s="211"/>
      <c r="E190" s="211"/>
      <c r="F190" s="211"/>
      <c r="G190" s="211"/>
    </row>
    <row r="191" spans="1:7" ht="12.75">
      <c r="A191" s="211"/>
      <c r="B191" s="211"/>
      <c r="C191" s="211"/>
      <c r="D191" s="211"/>
      <c r="E191" s="211"/>
      <c r="F191" s="211"/>
      <c r="G191" s="211"/>
    </row>
    <row r="192" spans="1:7" ht="12.75">
      <c r="A192" s="211"/>
      <c r="B192" s="211"/>
      <c r="C192" s="211"/>
      <c r="D192" s="211"/>
      <c r="E192" s="211"/>
      <c r="F192" s="211"/>
      <c r="G192" s="211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ht="12.75">
      <c r="E218" s="167"/>
    </row>
    <row r="219" ht="12.75">
      <c r="E219" s="167"/>
    </row>
    <row r="220" ht="12.75">
      <c r="E220" s="167"/>
    </row>
    <row r="221" ht="12.75">
      <c r="E221" s="167"/>
    </row>
    <row r="222" ht="12.75">
      <c r="E222" s="167"/>
    </row>
    <row r="223" ht="12.75">
      <c r="E223" s="167"/>
    </row>
    <row r="224" spans="1:2" ht="12.75">
      <c r="A224" s="212"/>
      <c r="B224" s="212"/>
    </row>
    <row r="225" spans="1:7" ht="12.75">
      <c r="A225" s="211"/>
      <c r="B225" s="211"/>
      <c r="C225" s="214"/>
      <c r="D225" s="214"/>
      <c r="E225" s="215"/>
      <c r="F225" s="214"/>
      <c r="G225" s="216"/>
    </row>
    <row r="226" spans="1:7" ht="12.75">
      <c r="A226" s="217"/>
      <c r="B226" s="217"/>
      <c r="C226" s="211"/>
      <c r="D226" s="211"/>
      <c r="E226" s="218"/>
      <c r="F226" s="211"/>
      <c r="G226" s="211"/>
    </row>
    <row r="227" spans="1:7" ht="12.75">
      <c r="A227" s="211"/>
      <c r="B227" s="211"/>
      <c r="C227" s="211"/>
      <c r="D227" s="211"/>
      <c r="E227" s="218"/>
      <c r="F227" s="211"/>
      <c r="G227" s="211"/>
    </row>
    <row r="228" spans="1:7" ht="12.75">
      <c r="A228" s="211"/>
      <c r="B228" s="211"/>
      <c r="C228" s="211"/>
      <c r="D228" s="211"/>
      <c r="E228" s="218"/>
      <c r="F228" s="211"/>
      <c r="G228" s="211"/>
    </row>
    <row r="229" spans="1:7" ht="12.75">
      <c r="A229" s="211"/>
      <c r="B229" s="211"/>
      <c r="C229" s="211"/>
      <c r="D229" s="211"/>
      <c r="E229" s="218"/>
      <c r="F229" s="211"/>
      <c r="G229" s="211"/>
    </row>
    <row r="230" spans="1:7" ht="12.75">
      <c r="A230" s="211"/>
      <c r="B230" s="211"/>
      <c r="C230" s="211"/>
      <c r="D230" s="211"/>
      <c r="E230" s="218"/>
      <c r="F230" s="211"/>
      <c r="G230" s="211"/>
    </row>
    <row r="231" spans="1:7" ht="12.75">
      <c r="A231" s="211"/>
      <c r="B231" s="211"/>
      <c r="C231" s="211"/>
      <c r="D231" s="211"/>
      <c r="E231" s="218"/>
      <c r="F231" s="211"/>
      <c r="G231" s="211"/>
    </row>
    <row r="232" spans="1:7" ht="12.75">
      <c r="A232" s="211"/>
      <c r="B232" s="211"/>
      <c r="C232" s="211"/>
      <c r="D232" s="211"/>
      <c r="E232" s="218"/>
      <c r="F232" s="211"/>
      <c r="G232" s="211"/>
    </row>
    <row r="233" spans="1:7" ht="12.75">
      <c r="A233" s="211"/>
      <c r="B233" s="211"/>
      <c r="C233" s="211"/>
      <c r="D233" s="211"/>
      <c r="E233" s="218"/>
      <c r="F233" s="211"/>
      <c r="G233" s="211"/>
    </row>
    <row r="234" spans="1:7" ht="12.75">
      <c r="A234" s="211"/>
      <c r="B234" s="211"/>
      <c r="C234" s="211"/>
      <c r="D234" s="211"/>
      <c r="E234" s="218"/>
      <c r="F234" s="211"/>
      <c r="G234" s="211"/>
    </row>
    <row r="235" spans="1:7" ht="12.75">
      <c r="A235" s="211"/>
      <c r="B235" s="211"/>
      <c r="C235" s="211"/>
      <c r="D235" s="211"/>
      <c r="E235" s="218"/>
      <c r="F235" s="211"/>
      <c r="G235" s="211"/>
    </row>
    <row r="236" spans="1:7" ht="12.75">
      <c r="A236" s="211"/>
      <c r="B236" s="211"/>
      <c r="C236" s="211"/>
      <c r="D236" s="211"/>
      <c r="E236" s="218"/>
      <c r="F236" s="211"/>
      <c r="G236" s="211"/>
    </row>
    <row r="237" spans="1:7" ht="12.75">
      <c r="A237" s="211"/>
      <c r="B237" s="211"/>
      <c r="C237" s="211"/>
      <c r="D237" s="211"/>
      <c r="E237" s="218"/>
      <c r="F237" s="211"/>
      <c r="G237" s="211"/>
    </row>
    <row r="238" spans="1:7" ht="12.75">
      <c r="A238" s="211"/>
      <c r="B238" s="211"/>
      <c r="C238" s="211"/>
      <c r="D238" s="211"/>
      <c r="E238" s="218"/>
      <c r="F238" s="211"/>
      <c r="G238" s="21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Fejko</dc:creator>
  <cp:keywords/>
  <dc:description/>
  <cp:lastModifiedBy>Petr Fejko</cp:lastModifiedBy>
  <dcterms:created xsi:type="dcterms:W3CDTF">2012-08-30T12:56:41Z</dcterms:created>
  <dcterms:modified xsi:type="dcterms:W3CDTF">2012-08-30T12:57:24Z</dcterms:modified>
  <cp:category/>
  <cp:version/>
  <cp:contentType/>
  <cp:contentStatus/>
</cp:coreProperties>
</file>