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firstSheet="1" activeTab="4"/>
  </bookViews>
  <sheets>
    <sheet name="Uchazeč" sheetId="5" r:id="rId1"/>
    <sheet name="Stavba" sheetId="1" r:id="rId2"/>
    <sheet name="VzorObjekt" sheetId="9" state="hidden" r:id="rId3"/>
    <sheet name="VzorPolozky" sheetId="10" state="hidden" r:id="rId4"/>
    <sheet name="Rekapitulace Objekt 01" sheetId="11" r:id="rId5"/>
    <sheet name="01 59163601A01 Pol" sheetId="12" r:id="rId6"/>
    <sheet name="01 59163601A02 Pol" sheetId="13" r:id="rId7"/>
    <sheet name="01 59163601A03 Pol" sheetId="14" r:id="rId8"/>
    <sheet name="01 59163601A07 Pol" sheetId="15" r:id="rId9"/>
    <sheet name="01 59163601A08 Pol" sheetId="16" r:id="rId10"/>
    <sheet name="01 59163601A09 Pol" sheetId="17" r:id="rId11"/>
    <sheet name="01 59163601A10 Pol" sheetId="18" r:id="rId12"/>
    <sheet name="01 59163601A11 Pol" sheetId="19" r:id="rId13"/>
    <sheet name="01 59163601A20 Pol" sheetId="20" r:id="rId14"/>
    <sheet name="01 59163601B30 Pol" sheetId="21" r:id="rId15"/>
    <sheet name="01 59163601B35 Pol" sheetId="22" r:id="rId16"/>
    <sheet name="01 59163601C Pol" sheetId="23" r:id="rId17"/>
  </sheets>
  <externalReferences>
    <externalReference r:id="rId18"/>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'01 59163601A01 Pol'!$A$1:$I$323</definedName>
    <definedName name="_xlnm.Print_Area" localSheetId="6">'01 59163601A02 Pol'!$A$1:$I$126</definedName>
    <definedName name="_xlnm.Print_Area" localSheetId="7">'01 59163601A03 Pol'!$A$1:$I$169</definedName>
    <definedName name="_xlnm.Print_Area" localSheetId="8">'01 59163601A07 Pol'!$A$1:$I$47</definedName>
    <definedName name="_xlnm.Print_Area" localSheetId="9">'01 59163601A08 Pol'!$A$1:$I$88</definedName>
    <definedName name="_xlnm.Print_Area" localSheetId="10">'01 59163601A09 Pol'!$A$1:$I$57</definedName>
    <definedName name="_xlnm.Print_Area" localSheetId="11">'01 59163601A10 Pol'!$A$1:$I$26</definedName>
    <definedName name="_xlnm.Print_Area" localSheetId="12">'01 59163601A11 Pol'!$A$1:$I$15</definedName>
    <definedName name="_xlnm.Print_Area" localSheetId="13">'01 59163601A20 Pol'!$A$1:$I$13</definedName>
    <definedName name="_xlnm.Print_Area" localSheetId="14">'01 59163601B30 Pol'!$A$1:$I$12</definedName>
    <definedName name="_xlnm.Print_Area" localSheetId="15">'01 59163601B35 Pol'!$A$1:$I$13</definedName>
    <definedName name="_xlnm.Print_Area" localSheetId="16">'01 59163601C Pol'!$A$1:$I$346</definedName>
    <definedName name="_xlnm.Print_Area" localSheetId="4">'Rekapitulace Objekt 01'!$A$1:$H$142</definedName>
    <definedName name="_xlnm.Print_Area" localSheetId="1">Stavba!$A$1:$J$144</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J143" i="1"/>
  <c r="J142"/>
  <c r="J141"/>
  <c r="J140"/>
  <c r="J139"/>
  <c r="J138"/>
  <c r="J137"/>
  <c r="J136"/>
  <c r="J135"/>
  <c r="J134"/>
  <c r="J133"/>
  <c r="J132"/>
  <c r="J131"/>
  <c r="J130"/>
  <c r="J129"/>
  <c r="J128"/>
  <c r="J127"/>
  <c r="J126"/>
  <c r="J125"/>
  <c r="J124"/>
  <c r="J123"/>
  <c r="J122"/>
  <c r="J121"/>
  <c r="J120"/>
  <c r="J119"/>
  <c r="J118"/>
  <c r="J117"/>
  <c r="J116"/>
  <c r="J115"/>
  <c r="J114"/>
  <c r="P32" i="11"/>
  <c r="O32"/>
  <c r="P31"/>
  <c r="O31"/>
  <c r="P30"/>
  <c r="O30"/>
  <c r="P29"/>
  <c r="O29"/>
  <c r="P28"/>
  <c r="O28"/>
  <c r="P27"/>
  <c r="O27"/>
  <c r="P26"/>
  <c r="O26"/>
  <c r="P25"/>
  <c r="O25"/>
  <c r="P24"/>
  <c r="O24"/>
  <c r="P23"/>
  <c r="O23"/>
  <c r="P22"/>
  <c r="O22"/>
  <c r="P21"/>
  <c r="O21"/>
  <c r="H32"/>
  <c r="H31"/>
  <c r="H30"/>
  <c r="H29"/>
  <c r="H28"/>
  <c r="H27"/>
  <c r="H26"/>
  <c r="H25"/>
  <c r="H24"/>
  <c r="H23"/>
  <c r="H22"/>
  <c r="H21"/>
  <c r="D142"/>
  <c r="H141"/>
  <c r="H140"/>
  <c r="H139"/>
  <c r="H138"/>
  <c r="H137"/>
  <c r="H136"/>
  <c r="H135"/>
  <c r="H134"/>
  <c r="H133"/>
  <c r="H132"/>
  <c r="H131"/>
  <c r="H130"/>
  <c r="H129"/>
  <c r="H128"/>
  <c r="H127"/>
  <c r="H126"/>
  <c r="H125"/>
  <c r="H124"/>
  <c r="H123"/>
  <c r="H122"/>
  <c r="H121"/>
  <c r="H120"/>
  <c r="H142" s="1"/>
  <c r="BC118"/>
  <c r="G346" i="23"/>
  <c r="AO6"/>
  <c r="AN6"/>
  <c r="BA343"/>
  <c r="BA341"/>
  <c r="BA287"/>
  <c r="BA241"/>
  <c r="AZ165"/>
  <c r="AZ140"/>
  <c r="BA126"/>
  <c r="BA125"/>
  <c r="BA120"/>
  <c r="BA119"/>
  <c r="BA100"/>
  <c r="BA85"/>
  <c r="AZ68"/>
  <c r="AZ33"/>
  <c r="G12"/>
  <c r="F8" s="1"/>
  <c r="G17"/>
  <c r="G19"/>
  <c r="G21"/>
  <c r="F14" s="1"/>
  <c r="G26"/>
  <c r="G30"/>
  <c r="G34"/>
  <c r="F23" s="1"/>
  <c r="G39"/>
  <c r="G44"/>
  <c r="G49"/>
  <c r="F46" s="1"/>
  <c r="G54"/>
  <c r="G59"/>
  <c r="G61"/>
  <c r="G65"/>
  <c r="G69"/>
  <c r="G77"/>
  <c r="G84"/>
  <c r="F92"/>
  <c r="G93"/>
  <c r="G99"/>
  <c r="G105"/>
  <c r="F95" s="1"/>
  <c r="G111"/>
  <c r="G116"/>
  <c r="G118"/>
  <c r="F107" s="1"/>
  <c r="G124"/>
  <c r="F129"/>
  <c r="G131"/>
  <c r="F134"/>
  <c r="G136"/>
  <c r="G141"/>
  <c r="G153"/>
  <c r="F138" s="1"/>
  <c r="G158"/>
  <c r="G166"/>
  <c r="G171"/>
  <c r="F163" s="1"/>
  <c r="G176"/>
  <c r="G181"/>
  <c r="G184"/>
  <c r="G188"/>
  <c r="G192"/>
  <c r="G196"/>
  <c r="G199"/>
  <c r="G203"/>
  <c r="G207"/>
  <c r="G210"/>
  <c r="G216"/>
  <c r="F212" s="1"/>
  <c r="F220"/>
  <c r="G221"/>
  <c r="G224"/>
  <c r="F222" s="1"/>
  <c r="G227"/>
  <c r="G231"/>
  <c r="G236"/>
  <c r="F235" s="1"/>
  <c r="G240"/>
  <c r="G245"/>
  <c r="G248"/>
  <c r="F237" s="1"/>
  <c r="G250"/>
  <c r="G255"/>
  <c r="G259"/>
  <c r="G261"/>
  <c r="G265"/>
  <c r="G267"/>
  <c r="G271"/>
  <c r="F275"/>
  <c r="G278"/>
  <c r="G282"/>
  <c r="G286"/>
  <c r="F280" s="1"/>
  <c r="G292"/>
  <c r="G302"/>
  <c r="G308"/>
  <c r="F290" s="1"/>
  <c r="G318"/>
  <c r="G322"/>
  <c r="G327"/>
  <c r="G331"/>
  <c r="F333"/>
  <c r="G335"/>
  <c r="G338"/>
  <c r="F337" s="1"/>
  <c r="F339"/>
  <c r="G340"/>
  <c r="G342"/>
  <c r="D116" i="11"/>
  <c r="H115"/>
  <c r="H116" s="1"/>
  <c r="BC113"/>
  <c r="G13" i="22"/>
  <c r="AO6"/>
  <c r="AN6"/>
  <c r="BA10"/>
  <c r="G9"/>
  <c r="F8" s="1"/>
  <c r="H111" i="11"/>
  <c r="D111"/>
  <c r="H110"/>
  <c r="BC108"/>
  <c r="G12" i="21"/>
  <c r="AO6"/>
  <c r="AN6"/>
  <c r="G9"/>
  <c r="F8" s="1"/>
  <c r="H106" i="11"/>
  <c r="D106"/>
  <c r="H105"/>
  <c r="BC103"/>
  <c r="G13" i="20"/>
  <c r="AO6"/>
  <c r="AN6"/>
  <c r="F8"/>
  <c r="G9"/>
  <c r="H101" i="11"/>
  <c r="D101"/>
  <c r="H100"/>
  <c r="BC98"/>
  <c r="G15" i="19"/>
  <c r="AO6"/>
  <c r="AN6"/>
  <c r="G10"/>
  <c r="F8" s="1"/>
  <c r="H96" i="11"/>
  <c r="D96"/>
  <c r="H95"/>
  <c r="BC93"/>
  <c r="G26" i="18"/>
  <c r="AO6"/>
  <c r="AN6"/>
  <c r="BA17"/>
  <c r="G11"/>
  <c r="F8" s="1"/>
  <c r="G14"/>
  <c r="G16"/>
  <c r="G18"/>
  <c r="G20"/>
  <c r="G21"/>
  <c r="G23"/>
  <c r="H91" i="11"/>
  <c r="D91"/>
  <c r="H90"/>
  <c r="H89"/>
  <c r="BC87"/>
  <c r="G57" i="17"/>
  <c r="AO6"/>
  <c r="AN6"/>
  <c r="G11"/>
  <c r="F8" s="1"/>
  <c r="G16"/>
  <c r="G20"/>
  <c r="G24"/>
  <c r="G31"/>
  <c r="G36"/>
  <c r="G40"/>
  <c r="G44"/>
  <c r="F47"/>
  <c r="G51"/>
  <c r="D85" i="11"/>
  <c r="H84"/>
  <c r="H83"/>
  <c r="H82"/>
  <c r="H85" s="1"/>
  <c r="H81"/>
  <c r="BC79"/>
  <c r="G88" i="16"/>
  <c r="AO6"/>
  <c r="AN6"/>
  <c r="BA11"/>
  <c r="F8"/>
  <c r="G10"/>
  <c r="G15"/>
  <c r="G17"/>
  <c r="G20"/>
  <c r="G22"/>
  <c r="G26"/>
  <c r="G31"/>
  <c r="G34"/>
  <c r="G36"/>
  <c r="F38"/>
  <c r="G41"/>
  <c r="F44"/>
  <c r="G48"/>
  <c r="G54"/>
  <c r="G60"/>
  <c r="F52" s="1"/>
  <c r="G64"/>
  <c r="G66"/>
  <c r="G69"/>
  <c r="G72"/>
  <c r="G76"/>
  <c r="G78"/>
  <c r="G82"/>
  <c r="H77" i="11"/>
  <c r="D77"/>
  <c r="H76"/>
  <c r="H75"/>
  <c r="BC73"/>
  <c r="G47" i="15"/>
  <c r="AO6"/>
  <c r="AN6"/>
  <c r="BA20"/>
  <c r="BA17"/>
  <c r="BA14"/>
  <c r="BA11"/>
  <c r="G10"/>
  <c r="F8" s="1"/>
  <c r="G13"/>
  <c r="G16"/>
  <c r="G19"/>
  <c r="G22"/>
  <c r="F37"/>
  <c r="G41"/>
  <c r="D71" i="11"/>
  <c r="H70"/>
  <c r="H69"/>
  <c r="H71" s="1"/>
  <c r="BC67"/>
  <c r="G169" i="14"/>
  <c r="AO6"/>
  <c r="AN6"/>
  <c r="BA159"/>
  <c r="BA132"/>
  <c r="BA122"/>
  <c r="BA113"/>
  <c r="BA108"/>
  <c r="BA103"/>
  <c r="BA97"/>
  <c r="BA92"/>
  <c r="G10"/>
  <c r="F8" s="1"/>
  <c r="G14"/>
  <c r="G18"/>
  <c r="G22"/>
  <c r="G26"/>
  <c r="G30"/>
  <c r="G34"/>
  <c r="G37"/>
  <c r="G43"/>
  <c r="G48"/>
  <c r="G51"/>
  <c r="G54"/>
  <c r="G58"/>
  <c r="G64"/>
  <c r="G67"/>
  <c r="G69"/>
  <c r="F62" s="1"/>
  <c r="G73"/>
  <c r="G76"/>
  <c r="G79"/>
  <c r="G82"/>
  <c r="G84"/>
  <c r="G87"/>
  <c r="G91"/>
  <c r="G96"/>
  <c r="G102"/>
  <c r="G107"/>
  <c r="G112"/>
  <c r="G117"/>
  <c r="G121"/>
  <c r="G126"/>
  <c r="G131"/>
  <c r="G137"/>
  <c r="G141"/>
  <c r="G144"/>
  <c r="G152"/>
  <c r="G156"/>
  <c r="G158"/>
  <c r="G163"/>
  <c r="D65" i="11"/>
  <c r="H64"/>
  <c r="H63"/>
  <c r="H62"/>
  <c r="H61"/>
  <c r="H60"/>
  <c r="H59"/>
  <c r="H65" s="1"/>
  <c r="BC57"/>
  <c r="G126" i="13"/>
  <c r="AO6"/>
  <c r="AN6"/>
  <c r="BA108"/>
  <c r="BA100"/>
  <c r="BA77"/>
  <c r="BA26"/>
  <c r="AZ23"/>
  <c r="G12"/>
  <c r="F8" s="1"/>
  <c r="G18"/>
  <c r="G25"/>
  <c r="G31"/>
  <c r="F16" s="1"/>
  <c r="G36"/>
  <c r="G40"/>
  <c r="G44"/>
  <c r="F33" s="1"/>
  <c r="G50"/>
  <c r="G57"/>
  <c r="G63"/>
  <c r="F59" s="1"/>
  <c r="G69"/>
  <c r="G76"/>
  <c r="G84"/>
  <c r="F67" s="1"/>
  <c r="G93"/>
  <c r="G99"/>
  <c r="G107"/>
  <c r="F97" s="1"/>
  <c r="G110"/>
  <c r="G112"/>
  <c r="G114"/>
  <c r="G116"/>
  <c r="G120"/>
  <c r="D55" i="11"/>
  <c r="H54"/>
  <c r="H53"/>
  <c r="H52"/>
  <c r="H51"/>
  <c r="H50"/>
  <c r="H49"/>
  <c r="H48"/>
  <c r="H47"/>
  <c r="H46"/>
  <c r="H45"/>
  <c r="H44"/>
  <c r="H55" s="1"/>
  <c r="BC42"/>
  <c r="G323" i="12"/>
  <c r="AO6"/>
  <c r="AN6"/>
  <c r="BA273"/>
  <c r="AZ200"/>
  <c r="BA166"/>
  <c r="AZ163"/>
  <c r="BA149"/>
  <c r="AZ146"/>
  <c r="BA143"/>
  <c r="BA142"/>
  <c r="AZ136"/>
  <c r="AZ129"/>
  <c r="AZ120"/>
  <c r="AZ101"/>
  <c r="AZ44"/>
  <c r="BA35"/>
  <c r="AZ32"/>
  <c r="BA29"/>
  <c r="BA28"/>
  <c r="BA18"/>
  <c r="AZ15"/>
  <c r="G11"/>
  <c r="F8" s="1"/>
  <c r="G17"/>
  <c r="G27"/>
  <c r="G34"/>
  <c r="F13" s="1"/>
  <c r="G39"/>
  <c r="G45"/>
  <c r="G54"/>
  <c r="F42" s="1"/>
  <c r="G59"/>
  <c r="G63"/>
  <c r="G89"/>
  <c r="G91"/>
  <c r="G93"/>
  <c r="G97"/>
  <c r="G103"/>
  <c r="G105"/>
  <c r="G122"/>
  <c r="G130"/>
  <c r="G138"/>
  <c r="G141"/>
  <c r="G148"/>
  <c r="G165"/>
  <c r="G173"/>
  <c r="G178"/>
  <c r="G182"/>
  <c r="G187"/>
  <c r="G192"/>
  <c r="G196"/>
  <c r="G202"/>
  <c r="G206"/>
  <c r="G213"/>
  <c r="F210" s="1"/>
  <c r="G217"/>
  <c r="G221"/>
  <c r="G225"/>
  <c r="F219" s="1"/>
  <c r="G228"/>
  <c r="G231"/>
  <c r="G234"/>
  <c r="G237"/>
  <c r="G240"/>
  <c r="G243"/>
  <c r="G245"/>
  <c r="G249"/>
  <c r="F251"/>
  <c r="G252"/>
  <c r="G257"/>
  <c r="F254" s="1"/>
  <c r="G260"/>
  <c r="F262"/>
  <c r="G266"/>
  <c r="G272"/>
  <c r="G277"/>
  <c r="G280"/>
  <c r="G283"/>
  <c r="F270" s="1"/>
  <c r="G287"/>
  <c r="G289"/>
  <c r="G293"/>
  <c r="F297"/>
  <c r="G300"/>
  <c r="G302"/>
  <c r="G306"/>
  <c r="F310"/>
  <c r="G313"/>
  <c r="H38" i="11"/>
  <c r="P35" s="1"/>
  <c r="P23" i="1" s="1"/>
  <c r="J29" s="1"/>
  <c r="J30" s="1"/>
  <c r="D33" i="11"/>
  <c r="B7"/>
  <c r="B6"/>
  <c r="C1"/>
  <c r="B1"/>
  <c r="AZ103" i="1"/>
  <c r="AZ102"/>
  <c r="AZ100"/>
  <c r="AZ99"/>
  <c r="AZ97"/>
  <c r="AZ96"/>
  <c r="AZ94"/>
  <c r="AZ92"/>
  <c r="AZ91"/>
  <c r="AZ90"/>
  <c r="AZ88"/>
  <c r="AZ85"/>
  <c r="AZ83"/>
  <c r="AZ79"/>
  <c r="AZ78"/>
  <c r="AZ76"/>
  <c r="AZ75"/>
  <c r="AZ73"/>
  <c r="AZ72"/>
  <c r="AZ71"/>
  <c r="AZ69"/>
  <c r="AZ68"/>
  <c r="AZ66"/>
  <c r="AZ64"/>
  <c r="AZ63"/>
  <c r="AZ61"/>
  <c r="AZ59"/>
  <c r="AZ58"/>
  <c r="AZ56"/>
  <c r="AZ55"/>
  <c r="AZ53"/>
  <c r="AZ52"/>
  <c r="AZ50"/>
  <c r="AZ48"/>
  <c r="AZ47"/>
  <c r="AZ46"/>
  <c r="AZ45"/>
  <c r="AZ44"/>
  <c r="AZ43"/>
  <c r="AZ40"/>
  <c r="AZ38"/>
  <c r="AZ37"/>
  <c r="AZ35"/>
  <c r="AZ33"/>
  <c r="B1" i="9"/>
  <c r="C1"/>
  <c r="B7"/>
  <c r="B6"/>
  <c r="J144" i="1" l="1"/>
  <c r="H36" i="11"/>
  <c r="O35" s="1"/>
  <c r="O23" i="1" s="1"/>
  <c r="J27" s="1"/>
  <c r="J28" s="1"/>
  <c r="H39" i="11"/>
  <c r="H33"/>
  <c r="J23" i="1" s="1"/>
  <c r="J24" s="1"/>
  <c r="J31" l="1"/>
  <c r="H37" i="11"/>
  <c r="H40" s="1"/>
</calcChain>
</file>

<file path=xl/sharedStrings.xml><?xml version="1.0" encoding="utf-8"?>
<sst xmlns="http://schemas.openxmlformats.org/spreadsheetml/2006/main" count="3250" uniqueCount="1327">
  <si>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</si>
  <si>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</si>
  <si>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</si>
  <si>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</si>
  <si>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</si>
  <si>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</si>
  <si>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</si>
  <si>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</si>
  <si>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</si>
  <si>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</si>
  <si>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</si>
  <si>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</si>
  <si>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</si>
  <si>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</si>
  <si>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</si>
  <si>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</si>
  <si>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</si>
  <si>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</si>
  <si>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</si>
  <si>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</si>
  <si>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</si>
  <si>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</si>
  <si>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</si>
  <si>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</si>
  <si>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</si>
  <si>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</si>
  <si>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</si>
  <si>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</si>
  <si>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</si>
  <si>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</si>
  <si>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</si>
  <si>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</si>
  <si>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</si>
  <si>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</si>
  <si>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</si>
  <si>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</si>
  <si>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</si>
  <si>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</si>
  <si>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</si>
  <si>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</si>
  <si>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591636</t>
  </si>
  <si>
    <t>Energetické úspory bytových domů ul. Rokycanova a Kobrova</t>
  </si>
  <si>
    <t>Statutární město Ostrava - MO Radvanice a Bartovice</t>
  </si>
  <si>
    <t>Těšínská 87/281</t>
  </si>
  <si>
    <t>Ostrava</t>
  </si>
  <si>
    <t>71600</t>
  </si>
  <si>
    <t>Projekce Guňka s.r.o.</t>
  </si>
  <si>
    <t>Hasičská 617</t>
  </si>
  <si>
    <t>Šenov</t>
  </si>
  <si>
    <t>73934</t>
  </si>
  <si>
    <t>01508504</t>
  </si>
  <si>
    <t>CZ01508504</t>
  </si>
  <si>
    <t>00845451</t>
  </si>
  <si>
    <t>CZ00845451</t>
  </si>
  <si>
    <t>Stavební objekt</t>
  </si>
  <si>
    <t>01</t>
  </si>
  <si>
    <t>Bytový dům na ul. Kobrova č.p. 644/6</t>
  </si>
  <si>
    <t>803.59.1.0</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</si>
  <si>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</si>
  <si>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</si>
  <si>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</si>
  <si>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</si>
  <si>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</si>
  <si>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</si>
  <si>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</si>
  <si>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</si>
  <si>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</si>
  <si>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</si>
  <si>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</si>
  <si>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</si>
  <si>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</si>
  <si>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</si>
  <si>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</si>
  <si>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</si>
  <si>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</si>
  <si>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</si>
  <si>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</si>
  <si>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</si>
  <si>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</si>
  <si>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</si>
  <si>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</si>
  <si>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</si>
  <si>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</si>
  <si>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</si>
  <si>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</si>
  <si>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</si>
  <si>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</si>
  <si>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</si>
  <si>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</si>
  <si>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</si>
  <si>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</si>
  <si>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</si>
  <si>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</si>
  <si>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</si>
  <si>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</si>
  <si>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</si>
  <si>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</si>
  <si>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</si>
  <si>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</si>
  <si>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</si>
  <si>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</si>
  <si>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</si>
  <si>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</si>
  <si>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</si>
  <si>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</si>
  <si>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</si>
  <si>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</si>
  <si>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</si>
  <si>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</si>
  <si>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</si>
  <si>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</si>
  <si>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</si>
  <si>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1</t>
  </si>
  <si>
    <t>Zemní práce</t>
  </si>
  <si>
    <t>11</t>
  </si>
  <si>
    <t>Přípravné a přidružené práce</t>
  </si>
  <si>
    <t>18</t>
  </si>
  <si>
    <t>Povrchové úpravy terénu</t>
  </si>
  <si>
    <t>21</t>
  </si>
  <si>
    <t>Úprava podloží a základ.spáry</t>
  </si>
  <si>
    <t>28</t>
  </si>
  <si>
    <t>Zpevňování hornin a konstrukcí</t>
  </si>
  <si>
    <t>3</t>
  </si>
  <si>
    <t>Svislé a kompletní konstrukce</t>
  </si>
  <si>
    <t>61</t>
  </si>
  <si>
    <t>Upravy povrchů vnitřní</t>
  </si>
  <si>
    <t>62</t>
  </si>
  <si>
    <t>Úpravy povrchů vnější</t>
  </si>
  <si>
    <t>63</t>
  </si>
  <si>
    <t>Podlahy a podlahové konstrukce</t>
  </si>
  <si>
    <t>64</t>
  </si>
  <si>
    <t>Výplně otvorů</t>
  </si>
  <si>
    <t>87</t>
  </si>
  <si>
    <t>Potrubí z trub z plastických hmot</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</si>
  <si>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</si>
  <si>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</si>
  <si>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</si>
  <si>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</si>
  <si>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</si>
  <si>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</si>
  <si>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</si>
  <si>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</si>
  <si>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</si>
  <si>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</si>
  <si>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</si>
  <si>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</si>
  <si>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720</t>
  </si>
  <si>
    <t>Zdravotechnická instalace</t>
  </si>
  <si>
    <t>721</t>
  </si>
  <si>
    <t>Vnitřní kanalizace</t>
  </si>
  <si>
    <t>730</t>
  </si>
  <si>
    <t>Vytápění a plynoinstalace</t>
  </si>
  <si>
    <t>762</t>
  </si>
  <si>
    <t>Konstrukce tesařské</t>
  </si>
  <si>
    <t>764</t>
  </si>
  <si>
    <t>Konstrukce klempířské</t>
  </si>
  <si>
    <t>766</t>
  </si>
  <si>
    <t>Konstrukce truhlářské</t>
  </si>
  <si>
    <t>783</t>
  </si>
  <si>
    <t>Nátěry</t>
  </si>
  <si>
    <t>784</t>
  </si>
  <si>
    <t>Malby</t>
  </si>
  <si>
    <t>799</t>
  </si>
  <si>
    <t>Ostatní práce</t>
  </si>
  <si>
    <t>M21</t>
  </si>
  <si>
    <t>Elektromontáže</t>
  </si>
  <si>
    <t>D96</t>
  </si>
  <si>
    <t>Přesuny suti a vybouraných hmot</t>
  </si>
  <si>
    <t>VN</t>
  </si>
  <si>
    <t>Vedlejší náklady</t>
  </si>
  <si>
    <t>ON</t>
  </si>
  <si>
    <t>Ostatní náklady</t>
  </si>
  <si>
    <t>Cena celkem</t>
  </si>
  <si>
    <t>STA</t>
  </si>
  <si>
    <t>803</t>
  </si>
  <si>
    <t>Budovy pro bydlení</t>
  </si>
  <si>
    <t>803.5</t>
  </si>
  <si>
    <t>Domy bytové netypové</t>
  </si>
  <si>
    <t>803.59</t>
  </si>
  <si>
    <t>domy bytové netypové ostatní</t>
  </si>
  <si>
    <t>803.59.1</t>
  </si>
  <si>
    <t>svislá nosná konstrukce zděná z cihel,tvárnic, bloků</t>
  </si>
  <si>
    <t>Rozsah:</t>
  </si>
  <si>
    <t>Rekapitulace soupisů náležejících k objektu</t>
  </si>
  <si>
    <t>Soupis</t>
  </si>
  <si>
    <t>Cena (Kč)</t>
  </si>
  <si>
    <t>59163601A01</t>
  </si>
  <si>
    <t>Zateplení obvodových konstrukcí na obálce budovy</t>
  </si>
  <si>
    <t>59163601A02</t>
  </si>
  <si>
    <t>Výměna oken a dveří na obálce budovy</t>
  </si>
  <si>
    <t>59163601A03</t>
  </si>
  <si>
    <t>Střešní krytina</t>
  </si>
  <si>
    <t>59163601A07</t>
  </si>
  <si>
    <t>Sanace zdiva</t>
  </si>
  <si>
    <t>59163601A08</t>
  </si>
  <si>
    <t>Oprava hydroizolace při zateplování obvodových zdí</t>
  </si>
  <si>
    <t>59163601A09</t>
  </si>
  <si>
    <t>Zemní práce související se zateplením</t>
  </si>
  <si>
    <t>59163601A10</t>
  </si>
  <si>
    <t>Přesun sutě a vybouraných hmot</t>
  </si>
  <si>
    <t>59163601A11</t>
  </si>
  <si>
    <t>Odstranění nevyhovující tepelné izolace</t>
  </si>
  <si>
    <t>59163601A20</t>
  </si>
  <si>
    <t>Výdaje spojené s realizací na ochranu hnízdišť</t>
  </si>
  <si>
    <t>59163601B30</t>
  </si>
  <si>
    <t>Modernizace soustavy vytápění</t>
  </si>
  <si>
    <t>59163601B35</t>
  </si>
  <si>
    <t>Publicita projektu</t>
  </si>
  <si>
    <t>59163601C</t>
  </si>
  <si>
    <t>Nezpůsobilé výdaje</t>
  </si>
  <si>
    <t>Celkem objekt</t>
  </si>
  <si>
    <t>Celkem za objekt s DPH</t>
  </si>
  <si>
    <t>Položkový soupis prací a dodávek</t>
  </si>
  <si>
    <t>Ceník</t>
  </si>
  <si>
    <t>Cen. soustava</t>
  </si>
  <si>
    <t>#LevelZatrideniCeniku#</t>
  </si>
  <si>
    <t>Ceník, kapitola</t>
  </si>
  <si>
    <t>Poznámka uchazeče</t>
  </si>
  <si>
    <t>Díl:</t>
  </si>
  <si>
    <t>DIL</t>
  </si>
  <si>
    <t>310 23-6 Zazdívka otvorů o ploše přes 0,0225 m2 do 0,09 m2 ve zdivu nadzákladovém cihlami pálenými</t>
  </si>
  <si>
    <t>z pomocného pracovního lešení o výšce podlahy do 1900 mm a pro zatížení do 1,5 kPa,</t>
  </si>
  <si>
    <t>SPX</t>
  </si>
  <si>
    <t>310236241RT1</t>
  </si>
  <si>
    <t>...o tloušťce zdi do 300 mm</t>
  </si>
  <si>
    <t>kus</t>
  </si>
  <si>
    <t>801-4</t>
  </si>
  <si>
    <t>RTS 16/ II</t>
  </si>
  <si>
    <t>POL</t>
  </si>
  <si>
    <t>vč 107 odkaz 20 : 16</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</si>
  <si>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</si>
  <si>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</si>
  <si>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</si>
  <si>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622319732RV1</t>
  </si>
  <si>
    <t xml:space="preserve">... , minerálními deskami s kolmým vláknem, tloušťky 100 mm, zakončené stěrkou s výztužnou tkaninou,  </t>
  </si>
  <si>
    <t>m2</t>
  </si>
  <si>
    <t>801-1</t>
  </si>
  <si>
    <t>Položka neobsahuje kontaktní nátěr a povrchovou úpravu omítkou.</t>
  </si>
  <si>
    <t xml:space="preserve">porovnatelná položka - vnitřní zateplení : </t>
  </si>
  <si>
    <t xml:space="preserve">skladba C01 : </t>
  </si>
  <si>
    <t xml:space="preserve">stropy 1PP : </t>
  </si>
  <si>
    <t>73,51+16,37+16,42+16,6+16,16</t>
  </si>
  <si>
    <t xml:space="preserve">průvlaky : </t>
  </si>
  <si>
    <t>3,93*0,25*2*17</t>
  </si>
  <si>
    <t>3,8*0,25*2*12</t>
  </si>
  <si>
    <t>622 31-9 Příplatky, slevy</t>
  </si>
  <si>
    <t>622391002R00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</si>
  <si>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</si>
  <si>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t>
  </si>
  <si>
    <t>Bez dodávky materiálu.</t>
  </si>
  <si>
    <t>Položka pořadí 2 : 195.26500</t>
  </si>
  <si>
    <t>622319737RV1</t>
  </si>
  <si>
    <t xml:space="preserve">... , minerálními deskami s kolmým vláknem, tloušťky 200 mm, zakončené stěrkou s výztužnou tkaninou,  </t>
  </si>
  <si>
    <t xml:space="preserve">zateplení stěny v půdním prostoru : </t>
  </si>
  <si>
    <t>skladba O01 : (2,98+0,2*2)*2,2+9,97*2-0,85*1,85</t>
  </si>
  <si>
    <t>601019193R01</t>
  </si>
  <si>
    <t>Podkladní nátěr (penetrace) pod ETICS</t>
  </si>
  <si>
    <t>Vlastní</t>
  </si>
  <si>
    <t>POL_NEZ</t>
  </si>
  <si>
    <t>1_</t>
  </si>
  <si>
    <t>Položka pořadí 4 : 25.80350</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</si>
  <si>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</si>
  <si>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</si>
  <si>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</si>
  <si>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</si>
  <si>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 xml:space="preserve">okna a dveře : </t>
  </si>
  <si>
    <t>0,6*0,4*10+0,8*0,4*3+0,8*0,6</t>
  </si>
  <si>
    <t>1,1*1,3*2+1,445*2,1</t>
  </si>
  <si>
    <t>1,36*1,45*16+0,57*0,775*8</t>
  </si>
  <si>
    <t xml:space="preserve">parapet a římsa : </t>
  </si>
  <si>
    <t>37,72*0,5+2,0</t>
  </si>
  <si>
    <t>622 90 Očištění zdiva nebo betonu zdí a valů</t>
  </si>
  <si>
    <t>před započetím oprav</t>
  </si>
  <si>
    <t>622903111R00</t>
  </si>
  <si>
    <t>...před započetím oprav ručně</t>
  </si>
  <si>
    <t>801-5</t>
  </si>
  <si>
    <t xml:space="preserve">vč 124 konstrukce pod úr. terénu : </t>
  </si>
  <si>
    <t>(22,6+10,36)*2*2,25</t>
  </si>
  <si>
    <t>602 01 Omítky stěn z hotových směsí</t>
  </si>
  <si>
    <t>po jednotlivých vrstvách</t>
  </si>
  <si>
    <t>602013121R00</t>
  </si>
  <si>
    <t xml:space="preserve">...vrstva podkladní, sanační,  , tloušťka vrstvy 10 mm,  </t>
  </si>
  <si>
    <t xml:space="preserve">Vápenocementová malta s přísadou pro výrobu sanačních omítek : </t>
  </si>
  <si>
    <t xml:space="preserve">specifikace viz technická zpráva : </t>
  </si>
  <si>
    <t>Položka pořadí 7 : 148.32000</t>
  </si>
  <si>
    <t xml:space="preserve">pohled jižní : </t>
  </si>
  <si>
    <t>10,36*6,3+1,45</t>
  </si>
  <si>
    <t>10,36*(1,5*1,8)*0,5</t>
  </si>
  <si>
    <t xml:space="preserve">pohled severní : </t>
  </si>
  <si>
    <t>10,36*(0,6+0,85)*0,5</t>
  </si>
  <si>
    <t xml:space="preserve">pohled západní : </t>
  </si>
  <si>
    <t>22,62*6,3</t>
  </si>
  <si>
    <t>22,62*(1,06+1,5)*0,5</t>
  </si>
  <si>
    <t xml:space="preserve">pohled východní : </t>
  </si>
  <si>
    <t>22,62*6,3+3,28*1,2</t>
  </si>
  <si>
    <t>9,73*(1,8+1,22)*0,5</t>
  </si>
  <si>
    <t>3,28*1,22</t>
  </si>
  <si>
    <t>9,61*(1,22+0,6)*0,5</t>
  </si>
  <si>
    <t xml:space="preserve">odpočet otvorů : </t>
  </si>
  <si>
    <t>-1,36*1,45*16-0,57*0,775*8</t>
  </si>
  <si>
    <t>-1,1*1,3*2-1,445*2,1</t>
  </si>
  <si>
    <t xml:space="preserve">přípočet ostění : </t>
  </si>
  <si>
    <t>(1,36+1,45*2)*0,25*16</t>
  </si>
  <si>
    <t>(0,57+0,775*2)*0,25*8</t>
  </si>
  <si>
    <t>(1,1+1,3*2)*0,25*2</t>
  </si>
  <si>
    <t>(1,445+2,1*2)*0,3</t>
  </si>
  <si>
    <t xml:space="preserve">římsa : </t>
  </si>
  <si>
    <t>1,75*0,4+0,4*0,1*2</t>
  </si>
  <si>
    <t>622 30 Příprava podkladu</t>
  </si>
  <si>
    <t>622300131R00</t>
  </si>
  <si>
    <t>...vyrovnání podkladu tmelem tl. do 5 mm, včetně dodávky materiálu</t>
  </si>
  <si>
    <t>odhad - fakturovat dle skutečnosti : 485,0*0,8</t>
  </si>
  <si>
    <t>622300141R00</t>
  </si>
  <si>
    <t>...montáž vyrovnávací vrstvy izolantem</t>
  </si>
  <si>
    <t>odhad - fakturovat dle skutečnosti : 485,0*0,5</t>
  </si>
  <si>
    <t>283762401R</t>
  </si>
  <si>
    <t>deska izolační fasádní; pěnový polystyren s grafitem; povrch hladký; rovná hrana; tl. 20,0 mm; součinitel tepelné vodivosti 0,032 W/mK; R = 0,600 m2K/W; obj. hmotnost 15,00 kg/m3</t>
  </si>
  <si>
    <t>SPCM</t>
  </si>
  <si>
    <t>Položka pořadí 11 : 242.50000*1,1</t>
  </si>
  <si>
    <t>622 31-1 Zateplení suterénu</t>
  </si>
  <si>
    <t>nanesení lepicího tmelu na izolační desky, nalepení desek a zajištění talířovými hmoždinkami (6 ks/m2). Bez povrchové úpravy desek.</t>
  </si>
  <si>
    <t>622319514.V20</t>
  </si>
  <si>
    <t>...extrudovaným polysterenem, tloušťky 200 mm</t>
  </si>
  <si>
    <t xml:space="preserve">sokl fasáda 300mm pod terén : </t>
  </si>
  <si>
    <t>((22,6+0,2*2)+(10,36+0,2*2))*2*0,3</t>
  </si>
  <si>
    <t>622 31-2 Zateplení soklu</t>
  </si>
  <si>
    <t>K ochraně hran na rozích budovy je do plochy zahrnuto 0,14 m rohových lišt na m2.</t>
  </si>
  <si>
    <t>622319525RV1</t>
  </si>
  <si>
    <t>...extrudovaným polystyrénem, tloušťky 160 mm, zakončené stěrkou s výztužnou tkaninou</t>
  </si>
  <si>
    <t>nad římsou : 2,0*0,25</t>
  </si>
  <si>
    <t>622319527RV1</t>
  </si>
  <si>
    <t>...extrudovaným polystyrénem, tloušťky 200 mm, zakončené stěrkou s výztužnou tkaninou</t>
  </si>
  <si>
    <t/>
  </si>
  <si>
    <t>(10,36+0,2*2)*((1,5*1,8)*0,5)</t>
  </si>
  <si>
    <t>(10,36+0,2*2)*((0,6+0,85)*0,5)</t>
  </si>
  <si>
    <t>(22,62+0,2*2)*((1,06+1,5)*0,5)</t>
  </si>
  <si>
    <t>(9,73+0,2)*((1,8+1,22)*0,5)</t>
  </si>
  <si>
    <t>(9,61+0,2)*((1,22+0,6)*0,5)*0,5</t>
  </si>
  <si>
    <t>-1,445*1,22</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</si>
  <si>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</si>
  <si>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</si>
  <si>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</si>
  <si>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622319553RV1</t>
  </si>
  <si>
    <t>...extrudovaným polystyrénem, tloušťky 30 mm, zakončené stěrkou s výztužnou tkaninou</t>
  </si>
  <si>
    <t xml:space="preserve">sokl ostění : </t>
  </si>
  <si>
    <t>0,6*1,22*2</t>
  </si>
  <si>
    <t>(0,6+0,4*2)*0,7*10</t>
  </si>
  <si>
    <t>(0,8+0,4*2)*0,7*3</t>
  </si>
  <si>
    <t>(0,8+0,6*2)*0,7*1</t>
  </si>
  <si>
    <t>622 31-6 Zateplení parapetu</t>
  </si>
  <si>
    <t>nanesení lepicího tmelu na izolační desky, nalepení desek, natažení stěrky, vtlačení výztužné tkaniny (1,15 m2/m2) a přehlazení stěrky. Položka obsahuje  5,0 m parapetních lišt na m2.</t>
  </si>
  <si>
    <t>622319563R00</t>
  </si>
  <si>
    <t>...extrudovaným polystyrénem, tloušťky 30 mm</t>
  </si>
  <si>
    <t xml:space="preserve">sokl parapet : </t>
  </si>
  <si>
    <t>(0,6*10+0,8*3+0,8)*0,7</t>
  </si>
  <si>
    <t xml:space="preserve">fasáda parapet : </t>
  </si>
  <si>
    <t>(1,36*16+0,57*8+1,1*2)*0,45</t>
  </si>
  <si>
    <t>622319430.04</t>
  </si>
  <si>
    <t>..., prodyšným polystyrénem s reflexní úpravou, tloušťky 40 mm, zakončené stěrkou s výztužnou tkaninou</t>
  </si>
  <si>
    <t>římsa : 1,88*(0,23+0,14)+0,23*0,14*2</t>
  </si>
  <si>
    <t>Položka pořadí 18 : 0.76000</t>
  </si>
  <si>
    <t>622319437RV1</t>
  </si>
  <si>
    <t xml:space="preserve">... , prodyšným polystyrénem s reflexní úpravou, tloušťky 200 mm, zakončené stěrkou s výztužnou tkaninou,  </t>
  </si>
  <si>
    <t>(10,36+0,2*2)*6,0+1,67</t>
  </si>
  <si>
    <t>(22,62+0,2*2)*6,0</t>
  </si>
  <si>
    <t>(3,82+0,2*2)*1,2</t>
  </si>
  <si>
    <t>-1,1*1,3*2-1,445*0,88</t>
  </si>
  <si>
    <t>622319453RV1</t>
  </si>
  <si>
    <t>...prodyšným polystyrénem s reflexní úpravou, tloušťky 30 mm, zakončené stěrkou s výztužnou tkaninou</t>
  </si>
  <si>
    <t xml:space="preserve">fasáda ostění : </t>
  </si>
  <si>
    <t>(1,36+1,45*2)*0,45*16</t>
  </si>
  <si>
    <t>(0,57+0,775*2)*0,45*8</t>
  </si>
  <si>
    <t>(1,1+1,3*2)*0,45*2</t>
  </si>
  <si>
    <t>(1,445+0,88*2)*0,6</t>
  </si>
  <si>
    <t>622 47-3 Příplatek za rohovník</t>
  </si>
  <si>
    <t>622473188T00</t>
  </si>
  <si>
    <t>Kombilišta LT-plast ( odkapávací s perlinkou )</t>
  </si>
  <si>
    <t>m</t>
  </si>
  <si>
    <t>vč 126 římsa : 2,6+2,0</t>
  </si>
  <si>
    <t>601 01 Omítky stropů a podhledů z hotových směsí</t>
  </si>
  <si>
    <t>601 01-1 Doplňkové práce pro omítky stropů z hotových směsí</t>
  </si>
  <si>
    <t>601015191R00</t>
  </si>
  <si>
    <t>...podkladní nátěr stropů pod tenkovrstvé omítky</t>
  </si>
  <si>
    <t>601015183RT7</t>
  </si>
  <si>
    <t>...vrchní tenkovrstvá, silikátová, zatíraná, tloušťka vrstvy 2 mm,  , omítka tenkovrstvá pro interier i exterier; zrnitost do 1,00 mm; pojivo silikátové; ruční; odolná proti atm. vlivům; paropropustná; omyvatelný povrch</t>
  </si>
  <si>
    <t>602 01-1 Doplňkové práce pro omítky stěn z hotových směsí</t>
  </si>
  <si>
    <t>602015191R00</t>
  </si>
  <si>
    <t>...podkladní nátěr pod tenkovrstvé omítky</t>
  </si>
  <si>
    <t>Položka pořadí 20 : 374.54640</t>
  </si>
  <si>
    <t>Položka pořadí 21 : 43.55700</t>
  </si>
  <si>
    <t>602015183RT7</t>
  </si>
  <si>
    <t xml:space="preserve">...omítka vrchní tenkovrstvá, silikátová, zatřená, tloušťka vrstvy 2 mm,  </t>
  </si>
  <si>
    <t>622 43 Omítky vnější stěn z umělého kamene v přírodní barvě drtí</t>
  </si>
  <si>
    <t>622432112R00</t>
  </si>
  <si>
    <t>...dekorativní střednězrnné, akrylátové, omítka tenkovrstvá pro interier i exterier; plnivo mramor; zrnitost do 3,00 mm; pojivo akrylátové; probarvená; ruční; odolná proti atm. vlivům, poš...</t>
  </si>
  <si>
    <t>Položka pořadí 15 : 73.48915</t>
  </si>
  <si>
    <t>Položka pořadí 16 : 16.02400</t>
  </si>
  <si>
    <t>622 47-1 Nátěry a nástřiky vnějších stěn a pilířů</t>
  </si>
  <si>
    <t>maltovinová úprava na rovném povrchu vnějších stěn, plastická, tenkovrstvá, jednobarevná, s nejnutnějším obroušením podkladu (pemzou) a oprášením, s penetrací, z lešení, bez zakrývání</t>
  </si>
  <si>
    <t>622 47-19 příplatek</t>
  </si>
  <si>
    <t>622471931R00</t>
  </si>
  <si>
    <t>...za vícebarevné provádění</t>
  </si>
  <si>
    <t>Položka pořadí 24 : 0.76000</t>
  </si>
  <si>
    <t>Položka pořadí 26 : 418.10340</t>
  </si>
  <si>
    <t>Položka pořadí 27 : 89.51315</t>
  </si>
  <si>
    <t>5859189T1</t>
  </si>
  <si>
    <t>Příplatek za odstín omítky (barvy dle výběru investora)</t>
  </si>
  <si>
    <t>3_</t>
  </si>
  <si>
    <t>632 45 Doplnění cementového potěru</t>
  </si>
  <si>
    <t>na mazaninách a betonových podkladech hlazeného dřevěným nebo ocelovým hladítkem (s dodáním hmot),</t>
  </si>
  <si>
    <t>632451421R00</t>
  </si>
  <si>
    <t>...o ploše jednotlivě do 1 m2, tloušťky přes 10 do 20 mm</t>
  </si>
  <si>
    <t>vč 126 římsa : 1,8*0,35</t>
  </si>
  <si>
    <t>632 90 Příprava zatvrdlého povrchu mazanin</t>
  </si>
  <si>
    <t>pro cementový potěr,</t>
  </si>
  <si>
    <t>632902211R00</t>
  </si>
  <si>
    <t xml:space="preserve">...cementovým mlékem s  plastifikační přísadou </t>
  </si>
  <si>
    <t>Položka pořadí 30 : 0.63000</t>
  </si>
  <si>
    <t>941 94-1 Montáž lešení lehkého pracovního řadového s podlahami</t>
  </si>
  <si>
    <t>941941031R00</t>
  </si>
  <si>
    <t>...šířky od 0,80 do 1,00 m, výšky do 10 m</t>
  </si>
  <si>
    <t>800-3</t>
  </si>
  <si>
    <t>((22,62+0,2*2+1,0*2)+(10,36+0,2*2+1,0*2))*7,2</t>
  </si>
  <si>
    <t>(3,28+0,2*2)*1,3</t>
  </si>
  <si>
    <t>941 94-19 příplatek za každý další i započatý měsíc použití lešení</t>
  </si>
  <si>
    <t>941941191R00</t>
  </si>
  <si>
    <t>...šířky šířky od 0,80 do 1,00 m a výšky do 10 m</t>
  </si>
  <si>
    <t>Položka pořadí 32 : 276.80000*2</t>
  </si>
  <si>
    <t>941 94-18 Demontáž lešení lehkého řadového s podlahami</t>
  </si>
  <si>
    <t>941941831R00</t>
  </si>
  <si>
    <t>...šířky od 0,8 do 1 m, výšky do 10 m</t>
  </si>
  <si>
    <t>Položka pořadí 32 : 276.80000</t>
  </si>
  <si>
    <t>944 94-40 Montáž ochranné sítě</t>
  </si>
  <si>
    <t>944944011R00</t>
  </si>
  <si>
    <t xml:space="preserve">...z umělých vláken </t>
  </si>
  <si>
    <t>944 94-409 příplatek k ceně za každý další i započatý měsíc použití ochranných sítí</t>
  </si>
  <si>
    <t>944944031R00</t>
  </si>
  <si>
    <t>...z umělých vláken</t>
  </si>
  <si>
    <t>Položka pořadí 33 : 553.60000</t>
  </si>
  <si>
    <t>944 94-48 Demontáž ochranné sítě</t>
  </si>
  <si>
    <t>944944081R00</t>
  </si>
  <si>
    <t>941 95-5 Lešení lehké pracovní pomocné</t>
  </si>
  <si>
    <t>941955001R00</t>
  </si>
  <si>
    <t>...pomocné, o výšce lešeňové podlahy do 1,2 m</t>
  </si>
  <si>
    <t>zateplení stěny v půdním prostoru : 12,0*1,0</t>
  </si>
  <si>
    <t>944 94-5 Montáž záchytné stříšky</t>
  </si>
  <si>
    <t>944945012R00</t>
  </si>
  <si>
    <t>...šířky do 2 m</t>
  </si>
  <si>
    <t>944 94-59 příplatek k ceně za každý další i započatý měsíc použití záchytné stříšky</t>
  </si>
  <si>
    <t>944945192R00</t>
  </si>
  <si>
    <t>Položka pořadí 39 : 2.00000*2</t>
  </si>
  <si>
    <t>944 94-58 Demontáž záchytné stříšky</t>
  </si>
  <si>
    <t>zřizované současně s lehkým nebo těžkým lešením,</t>
  </si>
  <si>
    <t>944945812R00</t>
  </si>
  <si>
    <t>Položka pořadí 39 : 2.00000</t>
  </si>
  <si>
    <t>950001</t>
  </si>
  <si>
    <t>Demontáž a zpětná montáž cedulí na fasádě</t>
  </si>
  <si>
    <t>vč 107 odkaz 23 : 3</t>
  </si>
  <si>
    <t>978 01 Otlučení omítek vápenných nebo vápenocementových</t>
  </si>
  <si>
    <t>978 01-1 vnitřních</t>
  </si>
  <si>
    <t>978013191R00</t>
  </si>
  <si>
    <t>...stěn, v rozsahu do 100 %</t>
  </si>
  <si>
    <t>801-3</t>
  </si>
  <si>
    <t>skladba O01 : 2,98*2,2+9,97*2-0,85*1,85</t>
  </si>
  <si>
    <t>978 03 Otlučení vnějších omítek šlechtěných</t>
  </si>
  <si>
    <t>978036191R00</t>
  </si>
  <si>
    <t>...břizolitových, v rozsahu do 100 %</t>
  </si>
  <si>
    <t>Položka pořadí 9 : 484.89660</t>
  </si>
  <si>
    <t>999 28 Přesun hmot pro opravy a údržbu objektů</t>
  </si>
  <si>
    <t>oborů 801, 803, 811 a 812</t>
  </si>
  <si>
    <t>999 28-1 pro opravy a údržbu dosavadních objektů včetně vnějších plášťů</t>
  </si>
  <si>
    <t>999281108R00</t>
  </si>
  <si>
    <t>...výšky do 12 m</t>
  </si>
  <si>
    <t>t</t>
  </si>
  <si>
    <t xml:space="preserve">Hmotnosti z položek s pořadovými čísly: : </t>
  </si>
  <si>
    <t xml:space="preserve">1,2,4,5,6,8,9,10,11,12,13,14,15,16,17,18,20,21,22,23,24,25,26,27,28,30,31,32,33,38,39,40, : </t>
  </si>
  <si>
    <t>Součet: : 26,17796</t>
  </si>
  <si>
    <t>713 12 Montáž tepelné izolace podlah</t>
  </si>
  <si>
    <t>713121121RT1</t>
  </si>
  <si>
    <t>...dvouvrstvá, bez dodávky materiálu</t>
  </si>
  <si>
    <t>800-713</t>
  </si>
  <si>
    <t>Nařezání izolace na potřebný rozměr a položení na podklad ve dvou vrstvách bez dodávky izolace.</t>
  </si>
  <si>
    <t xml:space="preserve">podlaha v podkroví skladba P01 : </t>
  </si>
  <si>
    <t>22,62*5,0+19,89*4,49-2,98*4,81</t>
  </si>
  <si>
    <t>713 11 Montáž tepelné izolace stropů</t>
  </si>
  <si>
    <t>713111111RT2</t>
  </si>
  <si>
    <t>...kladené vrchem, volně, dvouvrstvá</t>
  </si>
  <si>
    <t xml:space="preserve">podlaha v podkroví skladba P02 : </t>
  </si>
  <si>
    <t>3,38*5,6</t>
  </si>
  <si>
    <t>63151376.AR1</t>
  </si>
  <si>
    <t>deska izolační minerální vlákno; tl. 140,0 mm; součinitel tepelné vodivosti 0,036 W/mK</t>
  </si>
  <si>
    <t>Položka pořadí 46 : 188.07230*1,02</t>
  </si>
  <si>
    <t>Položka pořadí 47 : 18.92800*1,02</t>
  </si>
  <si>
    <t>63151377.AR1</t>
  </si>
  <si>
    <t>deska izolační minerální vlákno; tl. 160,0 mm; součinitel tepelné vodivosti 0,036 W/mK</t>
  </si>
  <si>
    <t>713 12-1 Izolace podlah tepelná</t>
  </si>
  <si>
    <t>713121211R00</t>
  </si>
  <si>
    <t>...lepená, bez dodávky materiálu, jednovrstvá</t>
  </si>
  <si>
    <t>vč 126 římsa : 1,8*0,23</t>
  </si>
  <si>
    <t>283754901R</t>
  </si>
  <si>
    <t>deska izolační tepelně izol.; extrudovaný polystyren; povrch hladký; polodrážka; tl. 40,0 mm; součinitel tepelné vodivosti 0,035 W/mK; R = 1,143 m2K/W; obj. hmotnost 30,00 kg/m3</t>
  </si>
  <si>
    <t>Položka pořadí 50 : 0.41400*1,1</t>
  </si>
  <si>
    <t>998 71-3 Přesun hmot pro izolace tepelné</t>
  </si>
  <si>
    <t>50 m vodorovně</t>
  </si>
  <si>
    <t>998713202R00</t>
  </si>
  <si>
    <t>...v objektech výšky do 12 m</t>
  </si>
  <si>
    <t xml:space="preserve">Ceny z položek s pořadovými čísly: : </t>
  </si>
  <si>
    <t xml:space="preserve">46,47,48,49,50,51, : </t>
  </si>
  <si>
    <t>Součet: : 894,18340</t>
  </si>
  <si>
    <t>763 61 Opláštění z dřevoštěpkových desek</t>
  </si>
  <si>
    <t>vč. dodávky a montáže spojovacího materiálu</t>
  </si>
  <si>
    <t>763611132R00</t>
  </si>
  <si>
    <t>...bednění střech, z desek tl. do 18 mm, na P+D, šroubované</t>
  </si>
  <si>
    <t>800-763</t>
  </si>
  <si>
    <t>60725033R</t>
  </si>
  <si>
    <t>deska dřevoštěpková třívrstvá pro prostředí vlhké; strana nebroušená; hrana rovná; tl = 15,0 mm</t>
  </si>
  <si>
    <t>Položka pořadí 53 : 0.41400*1,1</t>
  </si>
  <si>
    <t>998 76 Přesun hmot pro konstrukce tesařské</t>
  </si>
  <si>
    <t>998762202R00</t>
  </si>
  <si>
    <t>800-762</t>
  </si>
  <si>
    <t xml:space="preserve">53,54, : </t>
  </si>
  <si>
    <t>Součet: : 1,17220</t>
  </si>
  <si>
    <t>784 41 Příprava povrchu</t>
  </si>
  <si>
    <t>784 41-1 Pačokování vápeným mlékem se začištěním</t>
  </si>
  <si>
    <t>784413301R00</t>
  </si>
  <si>
    <t>...v místnostech do 3,8m, dvojnásobné s 1x bílením</t>
  </si>
  <si>
    <t>800-784</t>
  </si>
  <si>
    <t>3,92*0,35*2*17</t>
  </si>
  <si>
    <t>3,79*0,38*2*12</t>
  </si>
  <si>
    <t xml:space="preserve">podkroví : </t>
  </si>
  <si>
    <t>(2,98+0,2*2)*2,2+9,97*2+20,0*2</t>
  </si>
  <si>
    <t>Celkem za objekt</t>
  </si>
  <si>
    <t>Rekapitulace soupisu</t>
  </si>
  <si>
    <t>Stavební díl</t>
  </si>
  <si>
    <t>Celkem soupis</t>
  </si>
  <si>
    <t>319 20 Vyrovnání nerovného povrchu</t>
  </si>
  <si>
    <t>vnitřního i vnějšího zdiva, bez odsekání vadných cihel, bez pomocného lešení,</t>
  </si>
  <si>
    <t>319 20-1 jakoukoliv maltou</t>
  </si>
  <si>
    <t>319201311R00</t>
  </si>
  <si>
    <t>...do 30 mm</t>
  </si>
  <si>
    <t>O1 : (0,6+0,4)*2*10*0,6</t>
  </si>
  <si>
    <t>O2 : (0,8+0,4)*2*3*0,6</t>
  </si>
  <si>
    <t>O3 : (0,8+0,6)*2*1*0,6</t>
  </si>
  <si>
    <t>612 40-9 Začištění omítek kolem oken, dveří a obkladů apod.</t>
  </si>
  <si>
    <t>612409991RT2</t>
  </si>
  <si>
    <t>...s použitím suché maltové směsi</t>
  </si>
  <si>
    <t>O1 : (0,6+0,4)*2*10</t>
  </si>
  <si>
    <t>O2 : (0,8+0,4)*2*3</t>
  </si>
  <si>
    <t>O3 : (0,8+0,6)*2*1</t>
  </si>
  <si>
    <t>622319153RV1</t>
  </si>
  <si>
    <t>...expandovaným polystyrénem, tloušťky 30 mm, zakončené stěrkou s výztužnou tkaninou</t>
  </si>
  <si>
    <t xml:space="preserve">porovnatelná položka - vnitřní ostění a nadpraží : </t>
  </si>
  <si>
    <t>O4 : (1,1+1,3*2)*0,2*2</t>
  </si>
  <si>
    <t>612 42-5 Omítka vápenná vnitřního ostění</t>
  </si>
  <si>
    <t>okenního nebo dveřního</t>
  </si>
  <si>
    <t>612425931T05</t>
  </si>
  <si>
    <t>Omítka vápenná vnitřního ostění - štuková, jednovrstvá omítka váp vnitřní štuk jemný včetně podkladního nátěru</t>
  </si>
  <si>
    <t>Položka pořadí 3 : 1.48000</t>
  </si>
  <si>
    <t>968 06-1 Vyvěšení nebo zavěšení dřevěných křídel</t>
  </si>
  <si>
    <t>oken, dveří a vrat, s uložením a opětovným zavěšením po provedení stavebních změn,</t>
  </si>
  <si>
    <t>968061112R00</t>
  </si>
  <si>
    <t>...oken, plochy do 1,5 m2</t>
  </si>
  <si>
    <t>vč 107 odkaz 02 : 4</t>
  </si>
  <si>
    <t>968 06-2 Vybourání dřevěných rámů</t>
  </si>
  <si>
    <t>včetně pomocného lešení o výšce podlahy do 1900 mm a pro zatížení do 1,5 kPa  (150 kg/m2),</t>
  </si>
  <si>
    <t>968062355R00</t>
  </si>
  <si>
    <t>...oken dvojitých nebo zdvojených, plochy do 2 m2</t>
  </si>
  <si>
    <t>vč 107 odkaz 02 : 1,1*1,3*2</t>
  </si>
  <si>
    <t>968 07-1 Vyvěšení nebo zavěšení kovových křídel</t>
  </si>
  <si>
    <t>s případným uložením a opětovným zavěšením po provedení stavebních změn,</t>
  </si>
  <si>
    <t>968071112R00</t>
  </si>
  <si>
    <t>vč 101 odkaz 08 : 3</t>
  </si>
  <si>
    <t>vč 101 odkaz 09 : 1</t>
  </si>
  <si>
    <t>vč 101 odkaz 10 : 10</t>
  </si>
  <si>
    <t>968 07-2 Vybourání a vyjmutí kovových rámů a rolet</t>
  </si>
  <si>
    <t>968 07-21 rámů, včetně pomocného lešení o výšce podlahy do 1900 mm a pro zatížení do 1,5 kPa  (150 kg/m2)</t>
  </si>
  <si>
    <t>968072244R00</t>
  </si>
  <si>
    <t>...okenních jednoduchých, plochy do 1 m2</t>
  </si>
  <si>
    <t>vč 101 odkaz 08 : 0,8*0,24*3</t>
  </si>
  <si>
    <t>vč 101 odkaz 09 : 0,8*0,6*1</t>
  </si>
  <si>
    <t>vč 101 odkaz 10 : 0,6*0,24*10</t>
  </si>
  <si>
    <t>971 03 Vybourání otvorů ve zdivu cihelném</t>
  </si>
  <si>
    <t>základovém nebo nadzákladovém,</t>
  </si>
  <si>
    <t>971 03-2 z jakýchkoliv cihel pálených</t>
  </si>
  <si>
    <t>971033451R00</t>
  </si>
  <si>
    <t>...na jakoukoliv maltu vápenou nebo vápenocementovou, plochy do 0,25 m2, tloušťky do 450 mm</t>
  </si>
  <si>
    <t>úprava zdiva pro sklepní okna : 10+3</t>
  </si>
  <si>
    <t xml:space="preserve">1,2,3,4,6,8,9, : </t>
  </si>
  <si>
    <t>Součet: : 0,79887</t>
  </si>
  <si>
    <t>764 21-21 Demontáž oplechování parapetů</t>
  </si>
  <si>
    <t>764410850R00</t>
  </si>
  <si>
    <t>...rš od 100 do 330 mm</t>
  </si>
  <si>
    <t>800-764</t>
  </si>
  <si>
    <t>vč 107 odkaz 13 : 1,36*16</t>
  </si>
  <si>
    <t>vč 107 odkaz 14 : 0,57*8</t>
  </si>
  <si>
    <t>vč 107 odkaz 02 : 1,1*2</t>
  </si>
  <si>
    <t>764 07-21 Oplechování parapetů z ocelových plechů s povrchovou úpravou</t>
  </si>
  <si>
    <t>včetně rohů</t>
  </si>
  <si>
    <t>764 07-211 výroba (zhotovení) a montáž</t>
  </si>
  <si>
    <t>764928107R00</t>
  </si>
  <si>
    <t>...rš 500 mm</t>
  </si>
  <si>
    <t>včetně zednické výpomoci.</t>
  </si>
  <si>
    <t xml:space="preserve">vč 119 : </t>
  </si>
  <si>
    <t>K1 : 0,6*10</t>
  </si>
  <si>
    <t>K2 : 0,8*4</t>
  </si>
  <si>
    <t>K3 : 0,57*8</t>
  </si>
  <si>
    <t>K4 : 1,1*2</t>
  </si>
  <si>
    <t>K5 : 1,36*16</t>
  </si>
  <si>
    <t>13851068R1</t>
  </si>
  <si>
    <t>plech ocelový s povrchovou úpravou; tl.  0,60 mm, povrchová úprava HB polyester, RAL 7011</t>
  </si>
  <si>
    <t>K1 : 0,6*10*0,43*1,1</t>
  </si>
  <si>
    <t>K2 : 0,8*4*0,43*1,1</t>
  </si>
  <si>
    <t>K3 : 0,57*8*0,43*1,1</t>
  </si>
  <si>
    <t>K4 : 1,1*2*0,47*1,1</t>
  </si>
  <si>
    <t>K5 : 1,36*16*0,47*1,1</t>
  </si>
  <si>
    <t>998 76-4 Přesun hmot pro konstrukce klempířské</t>
  </si>
  <si>
    <t>998764202R00</t>
  </si>
  <si>
    <t xml:space="preserve">11,12,13, : </t>
  </si>
  <si>
    <t>Součet: : 246,15100</t>
  </si>
  <si>
    <t>766 62-4 Montáž otvorových prvků plastových</t>
  </si>
  <si>
    <t>766711001R00</t>
  </si>
  <si>
    <t xml:space="preserve">...oken a balkonových dveří,  </t>
  </si>
  <si>
    <t>800-766</t>
  </si>
  <si>
    <t>Montáž plastových oken a dveří včetně dodávky a montáže PU pěny a spojovacích prostředků.</t>
  </si>
  <si>
    <t>O4 : (1,1+1,3)*2*2</t>
  </si>
  <si>
    <t>766 60 Těsnění připojovací spáry</t>
  </si>
  <si>
    <t>766 60-1 montáž těsnění připojovací spáry</t>
  </si>
  <si>
    <t>766601211R01</t>
  </si>
  <si>
    <t>...Dodávka a montáž těsnící pásky, paropropustnéí fólie</t>
  </si>
  <si>
    <t>Vložení parotěsné okenní folie, paropropustné expanzní pásky. Dodávka materiálu.</t>
  </si>
  <si>
    <t>Položka pořadí 15 : 39.60000</t>
  </si>
  <si>
    <t>611-O1</t>
  </si>
  <si>
    <t>Okno plastové 1křídlové 600 x 400mm S; Uw 1,2 W/m2K; barva bílá; profil 6-komorový</t>
  </si>
  <si>
    <t>přesná specifikace vč 118 odkaz O1 : 10</t>
  </si>
  <si>
    <t>611-O2</t>
  </si>
  <si>
    <t>Okno plastové 1křídlové 800 x 400mm S; Uw 1,2 W/m2K; barva bílá; profil 6-komorový</t>
  </si>
  <si>
    <t>přesná specifikace vč 118 odkaz O2 : 3</t>
  </si>
  <si>
    <t>611-O3</t>
  </si>
  <si>
    <t>Okno plastové 1křídlové 800 x 600mm S; Uw 1,2 W/m2K; barva bílá; profil 6-komorový</t>
  </si>
  <si>
    <t>přesná specifikace vč 118 odkaz O3 : 1</t>
  </si>
  <si>
    <t>611-O4</t>
  </si>
  <si>
    <t>Okno plastové 2křídlové 1100 x 1300mm; OS; Uw 1,2 W/m2K; barva bílá; profil 6-komorový</t>
  </si>
  <si>
    <t>přesná specifikace vč 118 odkaz O4 : 2</t>
  </si>
  <si>
    <t>998 76-6 Přesun hmot pro konstrukce truhlářské</t>
  </si>
  <si>
    <t>998766202R00</t>
  </si>
  <si>
    <t xml:space="preserve">15,16,17,18,19,20, : </t>
  </si>
  <si>
    <t>Součet: : 446,91600</t>
  </si>
  <si>
    <t>762 34-8 Demontáž bednění a laťování</t>
  </si>
  <si>
    <t>762341811R00</t>
  </si>
  <si>
    <t>...bednění střech rovných, obloukových, o sklonu do 60 stupňů včetně všech nadstřešních konstrukcí z prken hrubých</t>
  </si>
  <si>
    <t>vč 104 stávající krytina odkaz 01 : 286,0</t>
  </si>
  <si>
    <t>762 33-9 Vázané konstrukce krovů</t>
  </si>
  <si>
    <t>762 33-91 vyřezání střešní vazby</t>
  </si>
  <si>
    <t>762331912R00</t>
  </si>
  <si>
    <t>...průřezové plochy řeziva do 120 cm2, délky vyřezané části krovu přes 3 do 5 m</t>
  </si>
  <si>
    <t>úpravy krovu - fakturovat dle skutečnosti : 95,0</t>
  </si>
  <si>
    <t>762331922R00</t>
  </si>
  <si>
    <t>...průřezové plochy řeziva přes 120 do 224 cm2, délky vyřezané části krovu přes 3 do 5 m</t>
  </si>
  <si>
    <t>úpravy krovu - fakturovat dle skutečnosti : 97,0</t>
  </si>
  <si>
    <t>762331931R00</t>
  </si>
  <si>
    <t>...průřezové plochy řeziva přes 224 do 288 cm2, délky vyřezané části krovu do 3 m</t>
  </si>
  <si>
    <t>úpravy krovu - fakturovat dle skutečnosti : 28,0</t>
  </si>
  <si>
    <t>762 33-92 doplnění části střešní vazby z hranolků, hranolů včetně dodávky řeziva</t>
  </si>
  <si>
    <t>762332931R00</t>
  </si>
  <si>
    <t>...průřezové plochy do 120 cm2</t>
  </si>
  <si>
    <t>762332932R00</t>
  </si>
  <si>
    <t>...průřezové plochy přes 120 do 224 cm2</t>
  </si>
  <si>
    <t>762332933R00</t>
  </si>
  <si>
    <t>...průřezové plochy přes 224 do 288 cm2</t>
  </si>
  <si>
    <t>762 84-8 Demontáž podbíjení obkladů stropů a satřech sklonu do 60°</t>
  </si>
  <si>
    <t>762841811R00</t>
  </si>
  <si>
    <t>...z prken hrubých tloušťky do 35 mm bez omítky</t>
  </si>
  <si>
    <t xml:space="preserve">vč 104 odkaz 01 výměna podbytí přesahů střechy : </t>
  </si>
  <si>
    <t>72,0*(0,4+0,15)</t>
  </si>
  <si>
    <t>762 34 Bednění , laťování a rošty</t>
  </si>
  <si>
    <t>762 34-2 s dodávkou řeziva</t>
  </si>
  <si>
    <t>762 34-22 laťování střech o sklonu do 60°</t>
  </si>
  <si>
    <t>762342203RT4</t>
  </si>
  <si>
    <t>...při vzdálenost latí přes 220 do 360 mm, vodorovné, včetně dodávky latí 40/60 mm</t>
  </si>
  <si>
    <t>vč 111, 115 skladba střechy S01 : 286,0</t>
  </si>
  <si>
    <t>762342204RT4</t>
  </si>
  <si>
    <t>...kontralatě, svislé, včetně dodávky latí 40/60 mm</t>
  </si>
  <si>
    <t>Položka pořadí 9 : 286.00000</t>
  </si>
  <si>
    <t>762 39 Spojovací a ochranné prostředky</t>
  </si>
  <si>
    <t>762395000R00</t>
  </si>
  <si>
    <t>...svory, prkna, hřebíky, pásová ocel, vruty, impregnace</t>
  </si>
  <si>
    <t>m3</t>
  </si>
  <si>
    <t>latě 40/60mm : 286,0*(0,00733+0,00264)</t>
  </si>
  <si>
    <t>762 91 Impregnace řeziva</t>
  </si>
  <si>
    <t>762911121R00</t>
  </si>
  <si>
    <t xml:space="preserve">...tlakovakuová, ochrana proti dřevokazným houbám, plísním a dřevokaznému hmyzu </t>
  </si>
  <si>
    <t>úpravy krovu - nové konstrukce - fakturovat dle skutečnosti : 3,0</t>
  </si>
  <si>
    <t xml:space="preserve">1,2,3,4,5,6,7,8,9,10,11,12, : </t>
  </si>
  <si>
    <t>Součet: : 1500,58490</t>
  </si>
  <si>
    <t>764 21-11 Demontáž krytiny hladké střešní</t>
  </si>
  <si>
    <t>764312831R00</t>
  </si>
  <si>
    <t>...z tabulí 2 x 0,67 m, plochy do 25 m, sklonu přes 30 do 45°</t>
  </si>
  <si>
    <t>764 21-12 Demontáž oplechování</t>
  </si>
  <si>
    <t>764321820R00</t>
  </si>
  <si>
    <t>...říms pod nadřímsovým žlabem, rš 500 mm, sklonu do 30°</t>
  </si>
  <si>
    <t>vč 107 odkaz 15 dle K6 : 1,8</t>
  </si>
  <si>
    <t>764322831R00</t>
  </si>
  <si>
    <t>...okapů na střechách s tvrdou krytinou, rš 400 mm, sklonu přes 30 do 45°</t>
  </si>
  <si>
    <t>vč 104 dle K14 : 72,0</t>
  </si>
  <si>
    <t>764 21-13 Demontáž lemování</t>
  </si>
  <si>
    <t>764 21-133 komínů, zděných ventilací a jiných střešních proniků</t>
  </si>
  <si>
    <t>764339841R00</t>
  </si>
  <si>
    <t>...na hladké krytině, v hřebeni, sklonu přes 30 do 45°</t>
  </si>
  <si>
    <t>vč 104 dle K15 : 2,0*2</t>
  </si>
  <si>
    <t>764 21-15 Demontáž žlabů</t>
  </si>
  <si>
    <t>764352831R00</t>
  </si>
  <si>
    <t>...podokapních půlkruhových obloukových ze segmentů, rš 250 mm, sklonu přes 30 do 45°</t>
  </si>
  <si>
    <t>vč 104 dle K9 : 72,0</t>
  </si>
  <si>
    <t>764 21-16 Demontáž střešních otvorů</t>
  </si>
  <si>
    <t>764362811R00</t>
  </si>
  <si>
    <t>...střešních oken a poklopů, na krytině hladké a drážkové, sklonu přes 30 do 45°</t>
  </si>
  <si>
    <t>vč 104 odkaz 17, 18 : 2+2</t>
  </si>
  <si>
    <t>764 21-19 Demontáž ostatních prvků střešních</t>
  </si>
  <si>
    <t>764392841R00</t>
  </si>
  <si>
    <t>...úžlabí, rš 500 mm, sklonu přes 30 do 45°</t>
  </si>
  <si>
    <t>vč 104 dle K17 : 13,1</t>
  </si>
  <si>
    <t>764393831R00</t>
  </si>
  <si>
    <t>...hřebene , rš 250 až 400 mm, sklonu přes 30 do 45°</t>
  </si>
  <si>
    <t>vč 104 dle K16, K18 : 16,0+41,1</t>
  </si>
  <si>
    <t>764 21-25 Demontáž odpadních trub nebo součástí</t>
  </si>
  <si>
    <t>764454801R00</t>
  </si>
  <si>
    <t>...trub kruhových , o průměru 75 a 100 mm</t>
  </si>
  <si>
    <t>vč 104 dle K8 : 27,0</t>
  </si>
  <si>
    <t>764 90 Klempířské prvky z plechu s povrchovou úpravou</t>
  </si>
  <si>
    <t>764 90-1 střech z ocelových lakovaných tabulí</t>
  </si>
  <si>
    <t>764893110RT4V</t>
  </si>
  <si>
    <t>...Tašková tabule, osazená na dřevo, sklon do 30°, tloušťka plechu min. 0,5 mm, výška profilu 39mm, dl.350mm, barva tmavě šedá</t>
  </si>
  <si>
    <t>včetně větrací mřížky a spojovacích prostředků.</t>
  </si>
  <si>
    <t>764893111RT4V</t>
  </si>
  <si>
    <t>...hřebenáč, tloušťka plechu 0,6 mm s odvětráním, povrchová úprava HB polyester, RAL 7011</t>
  </si>
  <si>
    <t>včetně koncovek, těsnění a spojovacích prostředků.</t>
  </si>
  <si>
    <t>vč 119 K16 : 16,0</t>
  </si>
  <si>
    <t>vč 119 K18 : 41,1</t>
  </si>
  <si>
    <t>764893114RT4V</t>
  </si>
  <si>
    <t>...úžlabní plech včetně těsnícího klínového pásu, tloušťka plechu 0,6 mm, povrchová úprava HB polyester, RAL 7011</t>
  </si>
  <si>
    <t>včetně těsnění, tmele a spojovacích prostředků.</t>
  </si>
  <si>
    <t>vč 119 K17 : 13,1</t>
  </si>
  <si>
    <t>764893127R00V</t>
  </si>
  <si>
    <t>...sněhová zábrana včetně příslušenství dl.2 m</t>
  </si>
  <si>
    <t>sada</t>
  </si>
  <si>
    <t>včetně spojovacích prostředků.</t>
  </si>
  <si>
    <t>vč 115 skladba střechy S01 : 80,0/2</t>
  </si>
  <si>
    <t>764 90-8 okapový systém</t>
  </si>
  <si>
    <t>764908104RT2</t>
  </si>
  <si>
    <t>...podokapní půlkruhový žlab, ocelový žárově zinkovaný plech s povrchovou úpravou, velikost 125 mm, v ostatních barvách</t>
  </si>
  <si>
    <t>včetně háku, čela a spojky.</t>
  </si>
  <si>
    <t>vč 119 K9 : 72,0</t>
  </si>
  <si>
    <t>764908101RT2</t>
  </si>
  <si>
    <t>...žlabový kotlík kónický, ocelový žárově zinkovaný plech s povrchovou úpravou, velikost 125 mm, v ostatních barvách</t>
  </si>
  <si>
    <t>vč 119 K10 : 4</t>
  </si>
  <si>
    <t>764908109RT2</t>
  </si>
  <si>
    <t>...odpadní trouby kruhové, ocelový žárově zinkovaný plech s povrchovou úpravou, průměr 100 mm, v ostatních barvách</t>
  </si>
  <si>
    <t>včetně kolena, objímky, mezikusu, spojovacího materiálu a zednické výpomoci.</t>
  </si>
  <si>
    <t>vč 119 K8 : 27,0</t>
  </si>
  <si>
    <t>764 90-9 doplňky</t>
  </si>
  <si>
    <t>764909401R00</t>
  </si>
  <si>
    <t>...hydroizolační difuzní fólie</t>
  </si>
  <si>
    <t>Položka pořadí 23 : 286.00000</t>
  </si>
  <si>
    <t>764 07-23 Oplechování zdí a nadezdívek z ocelových plechů s povrchovou úpravou</t>
  </si>
  <si>
    <t>764 07-231 výroba a montáž</t>
  </si>
  <si>
    <t>764928304R00</t>
  </si>
  <si>
    <t>vč 119 K6 : 1,8</t>
  </si>
  <si>
    <t>764 07-12 Oplechování říms a okapů z ocelových plechů s povrchovou úpravou</t>
  </si>
  <si>
    <t>včetně zhotovení rohů, spojů a dilatací</t>
  </si>
  <si>
    <t>764 07-121 výroba (zhotovení) a montáž oplechování</t>
  </si>
  <si>
    <t>764918222R00</t>
  </si>
  <si>
    <t>...okapů na šikmé střeše, rš 330 mm</t>
  </si>
  <si>
    <t>vč 119 K14 : 72,0</t>
  </si>
  <si>
    <t>764 07-13 Lemování z ocelových plechů s povrchovou úpravou</t>
  </si>
  <si>
    <t>764 07-131 výroba (zhotovení) a montáž lemování zdí</t>
  </si>
  <si>
    <t>764918311R00</t>
  </si>
  <si>
    <t>...na střechách s tvrdou krytinou včetně rohů a ukončení před požární zdí, rš 250 mm</t>
  </si>
  <si>
    <t>vč 119 K15 : 2,11*2+2,13*2+0,39*4+0,2*4+2,11*2+2,13*2</t>
  </si>
  <si>
    <t>vč 119 K19 : 1,8</t>
  </si>
  <si>
    <t>K6 : 1,8*0,47*1,1</t>
  </si>
  <si>
    <t>K14 : 72,0*0,3*1,1</t>
  </si>
  <si>
    <t>K15 : (2,11*2+2,13*2)*0,265*1,15</t>
  </si>
  <si>
    <t>K15 : (0,39*4+0,2*4)*0,235*1,15</t>
  </si>
  <si>
    <t>K15 : (2,11*2+2,13*2)*0,125*1,15</t>
  </si>
  <si>
    <t>K19 : 1,8*0,25*1,15</t>
  </si>
  <si>
    <t>7649001</t>
  </si>
  <si>
    <t>Střešní výlez (okno) 600x600 včetně lemování, materiál ocel, barva tmavě šedá, fólie proti UV záření, dodávka, montáž, kotvení a spojovací materiál</t>
  </si>
  <si>
    <t>vč 118 odkaz O5 : 2</t>
  </si>
  <si>
    <t>7649002</t>
  </si>
  <si>
    <t>...Komínové lávky, materiál ocel, barva tmavě šedá, dodávka, montáž, kotvení</t>
  </si>
  <si>
    <t>K11 : 2,0*2</t>
  </si>
  <si>
    <t>7649003</t>
  </si>
  <si>
    <t>Sněhový rozrážeč</t>
  </si>
  <si>
    <t>včetně spojovacích prostředků. Cena stanovena na plochu střechy.</t>
  </si>
  <si>
    <t xml:space="preserve">14,15,16,17,18,19,20,21,22,23,24,25,26,27,28,29,30,31,32,33,34,35,36,37, : </t>
  </si>
  <si>
    <t>Součet: : 6392,79000</t>
  </si>
  <si>
    <t>281 60 Injektování zdiva proti vzlínající vlhkosti</t>
  </si>
  <si>
    <t>281606121R00</t>
  </si>
  <si>
    <t>...beztlakovou krémovou injektáží, cihelného zdiva, tloušťky do 300 mm</t>
  </si>
  <si>
    <t>Vyvrtání otvorů 10 ks/m, vyčištění vrtu od hrubých nečistot, zaplnění otvorů injektážní pastou. Aplikace tlakovou pistolí. Uzavření vyplněných otvorů těsnicí maltou.</t>
  </si>
  <si>
    <t>vč 108 : 3,82*4+1,845+1,83+2,0</t>
  </si>
  <si>
    <t>281606122R00</t>
  </si>
  <si>
    <t>...beztlakovou krémovou injektáží, cihelného zdiva, tloušťky do 400 mm</t>
  </si>
  <si>
    <t>vč 108 : 3,82</t>
  </si>
  <si>
    <t>281606123R00</t>
  </si>
  <si>
    <t>...beztlakovou krémovou injektáží, cihelného zdiva, tloušťky do 500 mm</t>
  </si>
  <si>
    <t>vč 108 : 18,61+3,82</t>
  </si>
  <si>
    <t>281606124R00</t>
  </si>
  <si>
    <t>...beztlakovou krémovou injektáží, cihelného zdiva, tloušťky do 600 mm</t>
  </si>
  <si>
    <t>vč 108 : 18,61+3,95*2+1,4*2+3,82*2+9,22*2+1,045+0,885</t>
  </si>
  <si>
    <t>711212002R01</t>
  </si>
  <si>
    <t>Hydroizolační minerální stěrka</t>
  </si>
  <si>
    <t xml:space="preserve">vč 108 utěsní roviny vrtů minerální stěrkou šířky 200 mm : </t>
  </si>
  <si>
    <t>Začátek provozního součtu</t>
  </si>
  <si>
    <t xml:space="preserve">  (18,61+3,95)*2</t>
  </si>
  <si>
    <t xml:space="preserve">  (4,3+3,82)*2*2</t>
  </si>
  <si>
    <t xml:space="preserve">  (1,845+1,63)*2</t>
  </si>
  <si>
    <t xml:space="preserve">  (1,845+2,02)*2</t>
  </si>
  <si>
    <t xml:space="preserve">  (1,83+1,56)*2</t>
  </si>
  <si>
    <t xml:space="preserve">  (1,83+2,09)*2</t>
  </si>
  <si>
    <t xml:space="preserve">  (2,46+3,8)*2</t>
  </si>
  <si>
    <t xml:space="preserve">  (2,49+3,8)*2</t>
  </si>
  <si>
    <t xml:space="preserve">  (0,885+3,0+1,045+2,535)*2</t>
  </si>
  <si>
    <t xml:space="preserve">  Mezisoučet</t>
  </si>
  <si>
    <t>Konec provozního součtu</t>
  </si>
  <si>
    <t>146,93*0,2</t>
  </si>
  <si>
    <t xml:space="preserve">1,2,3,4,5, : </t>
  </si>
  <si>
    <t>Součet: : 0,11287</t>
  </si>
  <si>
    <t>212 ..-2 Lože pro trativody</t>
  </si>
  <si>
    <t>212312111R00</t>
  </si>
  <si>
    <t>Lože trativodu z betonu prostého</t>
  </si>
  <si>
    <t>800-2</t>
  </si>
  <si>
    <t>Včetně vyčištění dna rýh.</t>
  </si>
  <si>
    <t xml:space="preserve">vč 124 drenáž : </t>
  </si>
  <si>
    <t>((25,0+9,47)*2*1,2-2,98*0,88+5,38*0,88)*0,1</t>
  </si>
  <si>
    <t>212 75-3 Plastové drenážní trubky</t>
  </si>
  <si>
    <t>212753115R00</t>
  </si>
  <si>
    <t>...montáž ohebné plastové drenážní trubky do rýhy, DN 125, bez lože</t>
  </si>
  <si>
    <t>827-1</t>
  </si>
  <si>
    <t>vč 124 : (23,8+11,55)*2+3,0*4</t>
  </si>
  <si>
    <t>28611224.AR</t>
  </si>
  <si>
    <t>trubka plastová drenážní PVC; ohebná; perforovaná po celém obvodu; DN 125,0 mm</t>
  </si>
  <si>
    <t>Položka pořadí 2 : 82.70000*1,05</t>
  </si>
  <si>
    <t>212753521R00</t>
  </si>
  <si>
    <t>...montáž drenážní tvarovky,  , s dvěma spoji</t>
  </si>
  <si>
    <t>vč 101 : 12</t>
  </si>
  <si>
    <t>28611313.AR</t>
  </si>
  <si>
    <t>koleno PVC; 90,0 °; SDR 23,8; D = 125,0 mm; hladké</t>
  </si>
  <si>
    <t>Položka pořadí 4 : 12.00000</t>
  </si>
  <si>
    <t>211 5 Výplň odvodňovacích žeber</t>
  </si>
  <si>
    <t>do rýh bez zhutnění s úpravou povrchu výplně</t>
  </si>
  <si>
    <t>211561111R00</t>
  </si>
  <si>
    <t>Výplň odvodňovacích žeber kam. hrubě drcen. 16 mm</t>
  </si>
  <si>
    <t xml:space="preserve">kamenivem frakce 16-32 mm : </t>
  </si>
  <si>
    <t>vč 124 : ((25,0+9,47)*2*1,2-2,98*0,88+5,38*0,88)*0,5</t>
  </si>
  <si>
    <t>211 97-1 Zřízení opláštění odvod. žeber z geotextilie</t>
  </si>
  <si>
    <t>v rýze nebo v zářezu se stěnami</t>
  </si>
  <si>
    <t>211971122R00</t>
  </si>
  <si>
    <t>Opláštění žeber geot.,sklon nad 1:2,5 m,š nad 2,5m</t>
  </si>
  <si>
    <t>vč 124 : (23,8+11,55)*2*(1,2*2+0,5*2)</t>
  </si>
  <si>
    <t>67390529R1</t>
  </si>
  <si>
    <t>geotextilie; funkce drenážní, separační, ochranná, výztužná, filtrační, plošná hmotnost 500 g/m2; tl. při 2 kPa 3,20 mm</t>
  </si>
  <si>
    <t>Položka pořadí 7 : 240.38000*1,1</t>
  </si>
  <si>
    <t>21001</t>
  </si>
  <si>
    <t>Napojení drenáže do stávajícího trativodu</t>
  </si>
  <si>
    <t>vč 124 : 1</t>
  </si>
  <si>
    <t>967 03-17 Přisekání plošné zdiva cihelného</t>
  </si>
  <si>
    <t>z jakýchkoliv cihel pálených, včetně pomocného lešení o výšce podlahy do 1900 mm a pro zatížení do 1,5 kPa  (150 kg/m2),</t>
  </si>
  <si>
    <t>967031732R00</t>
  </si>
  <si>
    <t>...na jakoukoliv maltu vápennou nebo vépenocementovou, tloušťky do 100 mm</t>
  </si>
  <si>
    <t xml:space="preserve">vč 124 odstranění izolační přizdívky : </t>
  </si>
  <si>
    <t>(22,8+10,55)*2*2,25</t>
  </si>
  <si>
    <t xml:space="preserve">1,3,6,7,8,10, : </t>
  </si>
  <si>
    <t>Součet: : 92,36366</t>
  </si>
  <si>
    <t>711 14 Odstranění izolace proti vodě - pásy přitavením</t>
  </si>
  <si>
    <t>711140202R00</t>
  </si>
  <si>
    <t>...svislé, 2 vrstvy</t>
  </si>
  <si>
    <t>800-711</t>
  </si>
  <si>
    <t xml:space="preserve">vč 124 odstranění hydroizolace : </t>
  </si>
  <si>
    <t>(22,6+10,35)*2*2,25</t>
  </si>
  <si>
    <t>711 11 Provedení izolace proti zemní vlhkosti natěradly za studena</t>
  </si>
  <si>
    <t>711 11-2 na ploše svislé, včetně pomocného lešení o výšce podlahy do 1900 mm a pro zatížení do 1,5 kPa.</t>
  </si>
  <si>
    <t>711 11-21 nátěrem</t>
  </si>
  <si>
    <t>711112001RZ1</t>
  </si>
  <si>
    <t>...penetračním, 1x nátěr, včetně dodávky penetračního laku ALP</t>
  </si>
  <si>
    <t xml:space="preserve">vč 124 nová hydroizolace : </t>
  </si>
  <si>
    <t>(22,6+10,35)*2*2,65</t>
  </si>
  <si>
    <t>711 14 Provedení izolace proti zemní vlhkosti pásy přitavením</t>
  </si>
  <si>
    <t>711142559R00</t>
  </si>
  <si>
    <t xml:space="preserve">...svislá, 1 vrstva, bez dodávky izolačních pásů,  </t>
  </si>
  <si>
    <t>Položka pořadí 13 : 174.63500</t>
  </si>
  <si>
    <t>62832134R</t>
  </si>
  <si>
    <t>pás izolační z oxidovaného asfaltu natavitelný; nosná vložka skelná rohož; horní strana jemný minerální posyp; spodní strana PE fólie; tl. 4,0 mm</t>
  </si>
  <si>
    <t>Položka pořadí 13 : 174.63500*1,2</t>
  </si>
  <si>
    <t>711 82-3 Ochrana konstrukcí nopovou fólií</t>
  </si>
  <si>
    <t>711823121RT3</t>
  </si>
  <si>
    <t>...svisle, výška nopu 8 mm, včetně dodávky fólie</t>
  </si>
  <si>
    <t xml:space="preserve">vč 124 ochrana hydroizolace : </t>
  </si>
  <si>
    <t>(23,0+10,35)*2*(2,25+0,2)</t>
  </si>
  <si>
    <t>711823129RT2</t>
  </si>
  <si>
    <t>...ukončovací lišta,  , včetně dodávky lišty</t>
  </si>
  <si>
    <t xml:space="preserve">vč 124 ukončení ochrany hydroizolace : </t>
  </si>
  <si>
    <t>(23,0+10,75)*2</t>
  </si>
  <si>
    <t>711 19 Provedení izolace proti zemní vlhkosti ostatní</t>
  </si>
  <si>
    <t>711191272R00</t>
  </si>
  <si>
    <t>...svislé uložení, ochranná textilie, bez dodávky materiálu</t>
  </si>
  <si>
    <t>Položka pořadí 16 : 163.41500</t>
  </si>
  <si>
    <t>Položka pořadí 18 : 163.41500*1,1</t>
  </si>
  <si>
    <t>998 71-1 Přesun hmot pro izolace proti vodě</t>
  </si>
  <si>
    <t>50 m vodorovně měřeno od těžiště půdorysné plochy skládky do těžiště půdorysné plochy objektu</t>
  </si>
  <si>
    <t>998711202R00</t>
  </si>
  <si>
    <t>...svisle do 12 m</t>
  </si>
  <si>
    <t xml:space="preserve">12,13,14,15,16,17,18,19, : </t>
  </si>
  <si>
    <t>Součet: : 851,18200</t>
  </si>
  <si>
    <t>139 6 Ruční výkop jam, rýh a šachet</t>
  </si>
  <si>
    <t>s přehozením na vzdálenost do 5 m nebo s naložením na ruční dopravní prostředek</t>
  </si>
  <si>
    <t>139601102R00</t>
  </si>
  <si>
    <t>...v hornině 3</t>
  </si>
  <si>
    <t>800-1</t>
  </si>
  <si>
    <t xml:space="preserve">vč 101, 124 : </t>
  </si>
  <si>
    <t>((25,0+9,47)*2*1,2-2,98*0,88+5,38*0,88)*2,25</t>
  </si>
  <si>
    <t>151 10 Zřízení pažení a rozepření stěn rýh</t>
  </si>
  <si>
    <t>pro podzemní vedení pro všechny šířky rýhy,</t>
  </si>
  <si>
    <t>151101102R00</t>
  </si>
  <si>
    <t>...příložné  pro jakoukoliv mezerovitost, hloubky do 4 m</t>
  </si>
  <si>
    <t>vč 101 : (25,0+12,75)*2*2,25</t>
  </si>
  <si>
    <t>151 11 Odstranění pažení a rozepření rýh</t>
  </si>
  <si>
    <t>pro podzemní vedení s uložením materiálu na vzdálenost do 3 m od kraje výkopu,</t>
  </si>
  <si>
    <t>151101112R00</t>
  </si>
  <si>
    <t>...příložné , hloubky do 4 m</t>
  </si>
  <si>
    <t>Položka pořadí 2 : 169.87500</t>
  </si>
  <si>
    <t>174 10-11 Zásyp sypaninou se zhutněním</t>
  </si>
  <si>
    <t>z jakékoliv horniny s uložením výkopku po vrstvách,</t>
  </si>
  <si>
    <t>174101102R00</t>
  </si>
  <si>
    <t>...v uzavřených prostorách s urovnáním povrchu zásypu s ručním zhutněním</t>
  </si>
  <si>
    <t xml:space="preserve">výkop : </t>
  </si>
  <si>
    <t xml:space="preserve">odpočet výtlaku drenáže : </t>
  </si>
  <si>
    <t>-((25,0+9,47)*2*1,2-2,98*0,88+5,38*0,88)*0,6</t>
  </si>
  <si>
    <t>167 10 Nakládání, skládání, překládání neulehlého výkopku</t>
  </si>
  <si>
    <t>167 10-1 nakládání výkopku</t>
  </si>
  <si>
    <t>167101101R00</t>
  </si>
  <si>
    <t>...do 100 m3, z horniny 1 až 4</t>
  </si>
  <si>
    <t>Hodnota z bývalého odkazu. : 190,62</t>
  </si>
  <si>
    <t>Položka pořadí 4 : 139.98600*-1</t>
  </si>
  <si>
    <t>162 10 Vodorovné přemístění výkopku</t>
  </si>
  <si>
    <t>po suchu, bez ohledu na druh dopravního prostředku, bez naložení výkopku, avšak se složením bez rozhrnutí,</t>
  </si>
  <si>
    <t>162701105R00</t>
  </si>
  <si>
    <t>...z horniny 1 až 4, na vzdálenost přes 9 000  do 10 000 m</t>
  </si>
  <si>
    <t xml:space="preserve">odvoz výkopku na skládku : </t>
  </si>
  <si>
    <t>Položka pořadí 5 : 50.63400</t>
  </si>
  <si>
    <t>199 Poplatky za skládku</t>
  </si>
  <si>
    <t>199000005R00</t>
  </si>
  <si>
    <t>...zeminy 1- 4</t>
  </si>
  <si>
    <t>Položka pořadí 5 : 50.63400*1,8</t>
  </si>
  <si>
    <t>181 20 Úprava pláně v násypech</t>
  </si>
  <si>
    <t>vyrovnání výškových rozdílů, plochy vodorovné a plochy do sklonu 1 : 5,</t>
  </si>
  <si>
    <t>181201111R00</t>
  </si>
  <si>
    <t>...bez rozlišení horniny, se zhutněním - ručně</t>
  </si>
  <si>
    <t xml:space="preserve">vč 101, 124 úprava po zásypech : </t>
  </si>
  <si>
    <t>(25,0+9,47)*2*1,2-2,98*0,88+5,38*0,88</t>
  </si>
  <si>
    <t xml:space="preserve">2, : </t>
  </si>
  <si>
    <t>Součet: : 0,14609</t>
  </si>
  <si>
    <t>979 01 Svislá doprava suti a vybouraných hmot</t>
  </si>
  <si>
    <t>979 01-2 nošením</t>
  </si>
  <si>
    <t>979011211R00</t>
  </si>
  <si>
    <t>...za prvé podlaží nad základním podlažím</t>
  </si>
  <si>
    <t>979011219R00</t>
  </si>
  <si>
    <t>...příplatek zakaždé další podlaží nad prvním základním podlažím</t>
  </si>
  <si>
    <t>979 08-1 Odvoz suti a vybouraných hmot na skládku</t>
  </si>
  <si>
    <t>979081111R00</t>
  </si>
  <si>
    <t>...do 1 km</t>
  </si>
  <si>
    <t>Včetně naložení na dopravní prostředek a složení na skládku, bez poplatku za skládku.</t>
  </si>
  <si>
    <t>979081121R00</t>
  </si>
  <si>
    <t>...příplatek za každý další 1 km</t>
  </si>
  <si>
    <t>979 08-2 Vnitrostaveništní doprava suti a vybouraných hmot</t>
  </si>
  <si>
    <t>979082111R00</t>
  </si>
  <si>
    <t>...do 10 m</t>
  </si>
  <si>
    <t>979082121R00</t>
  </si>
  <si>
    <t>...příplatek k ceně za každých dalších 5 m</t>
  </si>
  <si>
    <t>979 08-4 Poplatek za skládku</t>
  </si>
  <si>
    <t>979990107R00</t>
  </si>
  <si>
    <t>...směs betonu,cihel a dřeva</t>
  </si>
  <si>
    <t>978 04 Odstranění kontaktního zateplovacího systému</t>
  </si>
  <si>
    <t>978041108R00</t>
  </si>
  <si>
    <t>...z fasádního polystyrenu EPS F, tloušťky 80 mm, s omítkou</t>
  </si>
  <si>
    <t xml:space="preserve">vč 102, 103 odkaz 25 : </t>
  </si>
  <si>
    <t>(5,0+4,49+1,365+0,08*2+0,5*2)*6,0</t>
  </si>
  <si>
    <t>950-O07</t>
  </si>
  <si>
    <t>Budka pro rorýse dvoukomorová pro umístění na KZS, dodávka, montáž, kotvení</t>
  </si>
  <si>
    <t>vč 118 odkaz O6 : 2</t>
  </si>
  <si>
    <t>725 D.1.4.3A</t>
  </si>
  <si>
    <t>Vytápění a plynoinstalace - uznatelné náklady - samostatný rozpočet</t>
  </si>
  <si>
    <t>soubor</t>
  </si>
  <si>
    <t>005281010R</t>
  </si>
  <si>
    <t>Propagace</t>
  </si>
  <si>
    <t>Soubor</t>
  </si>
  <si>
    <t>rts 16/II</t>
  </si>
  <si>
    <t>Náklady spojené s povinnou publicitou.</t>
  </si>
  <si>
    <t>113 10-6 Rozebrání dlažeb, panelů</t>
  </si>
  <si>
    <t>s přemístěním hmot na skládku na vzdálenost do 3 m nebo s naložením na dopravní prostředek</t>
  </si>
  <si>
    <t>113 10-61 komunikací pro pěší s jakýmkoliv ložem a výplní spár</t>
  </si>
  <si>
    <t>113106121R00</t>
  </si>
  <si>
    <t>...z betonových nebo kameninových dlaždic nebo tvarovek</t>
  </si>
  <si>
    <t>822-1</t>
  </si>
  <si>
    <t>okapový chodník, dlažba u vstupu : 30,00</t>
  </si>
  <si>
    <t>182 00-11 Plošná úprava terénu</t>
  </si>
  <si>
    <t>Plošná úprava terénu s urovnáním povrchu, bez doplnění ornice, v hornině 1 až 4</t>
  </si>
  <si>
    <t>182001121R00</t>
  </si>
  <si>
    <t>Plošná úprava terénu, nerovnosti do 15 cm v rovině</t>
  </si>
  <si>
    <t>823-1</t>
  </si>
  <si>
    <t>vč 124 : 70,0*1,2</t>
  </si>
  <si>
    <t>180402111R00</t>
  </si>
  <si>
    <t>Založení trávníku parkového výsevem v rovině</t>
  </si>
  <si>
    <t>Položka pořadí 2 : 84.00000</t>
  </si>
  <si>
    <t>00572400R</t>
  </si>
  <si>
    <t>směs travní parková, pro běžnou zátěž</t>
  </si>
  <si>
    <t>kg</t>
  </si>
  <si>
    <t>Položka pořadí 3 : 84.00000*0,0309</t>
  </si>
  <si>
    <t>317 94 Dodání a osazení válcovaných nosníků do připravených otvorů</t>
  </si>
  <si>
    <t>bez zazdění hlav, nařezání nosníků na potřebný rozměr,</t>
  </si>
  <si>
    <t>317944311RT2</t>
  </si>
  <si>
    <t>...I 100</t>
  </si>
  <si>
    <t>překlad 1,2 : (1,0+1,1*2)*8,3*0,001</t>
  </si>
  <si>
    <t>346 24-438 Plentování ocelových nosníků jednostranné</t>
  </si>
  <si>
    <t>jakýmikoliv cihlami,</t>
  </si>
  <si>
    <t>346244381R00</t>
  </si>
  <si>
    <t>...výšky do 200 mm</t>
  </si>
  <si>
    <t>překlad 1,2 : (1,0+1,1*2)*0,1</t>
  </si>
  <si>
    <t>349 23-1 Přizdívka ostění s ozubem</t>
  </si>
  <si>
    <t>ve vybouraných otvorech, s vysekáním kapes pro zavázání, z jakýchkoliv cihel, z pomocného pracovního lešení o výšce podlahy do 1900 mm a pro zatížení do 1,5 kPa,</t>
  </si>
  <si>
    <t>349231811R00</t>
  </si>
  <si>
    <t>...přes 80 do 150 mm</t>
  </si>
  <si>
    <t>D1, D2 : 0,15*2,02*8</t>
  </si>
  <si>
    <t>954 Obklady konstrukcí sádrokartonovými deskami</t>
  </si>
  <si>
    <t>954 2 obklady dřevěných konstrukcí</t>
  </si>
  <si>
    <t>954 23 obklad sloupů a trámů do 500 x500 mm</t>
  </si>
  <si>
    <t>342267111RT1</t>
  </si>
  <si>
    <t>...1x opláštění, dvoustranné, deska standard tloušťky 12,5 mm</t>
  </si>
  <si>
    <t>odvětrání kuchyně 1NP : 2,74*2</t>
  </si>
  <si>
    <t>342267111RT3</t>
  </si>
  <si>
    <t>...1x opláštění, dvoustranné, deska impregnovaná tloušťky 12,5 mm</t>
  </si>
  <si>
    <t>úprava pro stoupačky v koupelně : 2,63*4*2</t>
  </si>
  <si>
    <t>612 42-3 Omítka rýh ve stěnách maltou vápennou</t>
  </si>
  <si>
    <t>612423621R00</t>
  </si>
  <si>
    <t xml:space="preserve">...hladká, šířky rýhy přes 150 do 300 mm,  </t>
  </si>
  <si>
    <t>Hodnota z bývalého odkazu. : 29,386</t>
  </si>
  <si>
    <t>611 40-1 Omítka malých ploch na stropech</t>
  </si>
  <si>
    <t>jakoukoliv maltou, z pomocného pracovního lešení o výšce podlahy do 1900 mm a pro zatížení do 1,5 kPa,</t>
  </si>
  <si>
    <t>611401311RT2</t>
  </si>
  <si>
    <t>...přes 0,25 do 1 m2, vápennou štukovou omítkou</t>
  </si>
  <si>
    <t>vč 102 odkaz 30 : 3</t>
  </si>
  <si>
    <t>vč 103 odkaz 30 : 2</t>
  </si>
  <si>
    <t>612 40-1 Omítky malých ploch vnitřních stěn</t>
  </si>
  <si>
    <t>612401291RT2</t>
  </si>
  <si>
    <t>...přes 0,09 do 0,25 m2</t>
  </si>
  <si>
    <t>612401391RT2</t>
  </si>
  <si>
    <t>vč 102 odkaz 31 : 3</t>
  </si>
  <si>
    <t>vč 103 odkaz 31 : 2</t>
  </si>
  <si>
    <t>D1, D2, D3 : (0,9+2,02*2)*2*9</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</si>
  <si>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</si>
  <si>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</si>
  <si>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</si>
  <si>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</si>
  <si>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schodišťový prostor stropy : </t>
  </si>
  <si>
    <t>1PP chodba : 4,28</t>
  </si>
  <si>
    <t>ramena schodiště : 11,6*1,14</t>
  </si>
  <si>
    <t>podesty : 2,28*1,4*3+2,28*1,15</t>
  </si>
  <si>
    <t>podkroví : 2,28*5,06</t>
  </si>
  <si>
    <t>612 47-141 Tenkovrstvá úprava stěn aktivovaným štukem</t>
  </si>
  <si>
    <t>na rovném povrchu vnitřních stěn, pilířů, svislých panelových konstrukcí, s nejnutnějším obroušením podkladu (pemzou apod.) a oprášením,</t>
  </si>
  <si>
    <t>612471413R00</t>
  </si>
  <si>
    <t>...malta vápenocementová s disperzní přísadou</t>
  </si>
  <si>
    <t xml:space="preserve">schodišťový prostor stěny : </t>
  </si>
  <si>
    <t>45,68*2+2,28*10,21*2-0,885*1,39+2,535*2,1+1,47*2,1</t>
  </si>
  <si>
    <t>-0,8*1,81*3</t>
  </si>
  <si>
    <t>-0,8*1,97*8-0,85*1,85</t>
  </si>
  <si>
    <t>-1,445*2,1-1,1*1,3*2</t>
  </si>
  <si>
    <t>612 42-1 Oprava vnitřních vápenných omítek stěn</t>
  </si>
  <si>
    <t>612421331RT2</t>
  </si>
  <si>
    <t>...v množství opravované plochy přes 10 do 30 %,  štukových</t>
  </si>
  <si>
    <t>Včetně pomocného pracovního lešení o výšce podlahy do 1900 mm a pro zatížení do 1,5 kPa.</t>
  </si>
  <si>
    <t xml:space="preserve">úprava obvodových stěn : </t>
  </si>
  <si>
    <t>1NP : (4,49*3+4,475+2,74*2+2,71+2,69+4,0*4)*2,63</t>
  </si>
  <si>
    <t>(1,89*2+1,64+1,855)*(2,63-2,0)</t>
  </si>
  <si>
    <t>2NP : (4,49*3+4,475+2,74*2+2,735+2,71+4,0*4)*2,63</t>
  </si>
  <si>
    <t>(1,89+1,91+1,67+1,89)*(2,63-2,0)</t>
  </si>
  <si>
    <t>-1,36*1,45*16</t>
  </si>
  <si>
    <t>62290</t>
  </si>
  <si>
    <t>Umělecké malířské práce na fasádě odolnými barvami včetně dodávky lešení apod.</t>
  </si>
  <si>
    <t>vč 122, 123 : 1</t>
  </si>
  <si>
    <t>632 92 Dlažba vnitřní nebo vnější při objektu z dlaždic betonových</t>
  </si>
  <si>
    <t>vodorovná nebo ve spádu do 15° od vodorovné roviny</t>
  </si>
  <si>
    <t>632 92-12 betonových kladených do písku  se zalitím spár na celou výšku cementovou maltou pro spárování</t>
  </si>
  <si>
    <t>632921913R00</t>
  </si>
  <si>
    <t>...o tloušťce dlaždic 60 mm</t>
  </si>
  <si>
    <t>Včetně dodávky dlaždic.</t>
  </si>
  <si>
    <t>vč 124 okapový chodník : 70,0*0,5</t>
  </si>
  <si>
    <t>631 57 Násyp pod podlahy z kameniva</t>
  </si>
  <si>
    <t>pod mazaniny a dlažby, popř. na plochých střechách, vodorovný nebo ve spádu, s udusáním a urovnáním povrchu,</t>
  </si>
  <si>
    <t>631 57-1 z kameniva</t>
  </si>
  <si>
    <t>631571004R00</t>
  </si>
  <si>
    <t>...ze štěrkopísku 0-32 tř. I</t>
  </si>
  <si>
    <t>Položka pořadí 19 : 35.00000*0,1</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</si>
  <si>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</si>
  <si>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</si>
  <si>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</si>
  <si>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648991111RT3</t>
  </si>
  <si>
    <t>...šířky 150 mm</t>
  </si>
  <si>
    <t>vč 118 odkaz O1-O3 : 0,65*10+0,85*3+0,85*1</t>
  </si>
  <si>
    <t>648991113RT2</t>
  </si>
  <si>
    <t>...šířky 250 mm, parapet vnitřní š = 250 mm; materiál - povrch laminátová fólie; materiál - jádro komůrkové ušlechtilé PVC; dekor bílý, mramor, imitace dřeva</t>
  </si>
  <si>
    <t>vč 118 odkaz O4 : 1,15*2</t>
  </si>
  <si>
    <t>6429401</t>
  </si>
  <si>
    <t>Dveře včetně zárubně - PO 800 x 1970 provedení v bezpečnostní třídě 4</t>
  </si>
  <si>
    <t>Dodávka a montáž, zárubně ocel. požár.1křídl., bezpečnostních, doddatečně pl. do 2,5 m2, včetně zárubní 800 x 1970mm, povrchové úpravy a úpravy u prahu přechod. lištou.</t>
  </si>
  <si>
    <t>Dodávka a montáž, dveře speciální protipožární EI30 DP3-S; 800 x 1970mm; ozdobný rámeček, povrch. úprava folie. Bezpečnostní vložka, kukátko, řetízek.</t>
  </si>
  <si>
    <t xml:space="preserve">specifikace viz TZ čl. 1.1.5.11 : </t>
  </si>
  <si>
    <t xml:space="preserve">dodávka, doprava, montáž, dokování : </t>
  </si>
  <si>
    <t>vč 120 odkaz D1, D2 : 8</t>
  </si>
  <si>
    <t>6429402</t>
  </si>
  <si>
    <t>Dveře včetně zárubně - PO 950 x 1850</t>
  </si>
  <si>
    <t>Dodávka a montáž, zárubně ocel. požár.1křídl., doddatečně pl. do 2,5 m2, včetně zárubní 850 x 1850mm, povrchové úpravě nátěrem, úpravy u prahu.</t>
  </si>
  <si>
    <t>Dodávka a montáž, dveře speciální protipožární EI 15 DP3-C; 850 x 1850mm, kování.</t>
  </si>
  <si>
    <t xml:space="preserve">dodávka, doprava, montáž, kování : </t>
  </si>
  <si>
    <t>vč 120 odkaz D3 : 1</t>
  </si>
  <si>
    <t>831 35-01 Kanalizační přípojka</t>
  </si>
  <si>
    <t>831350113RAB</t>
  </si>
  <si>
    <t>...D 160 mm, rýha 800x1200 mm</t>
  </si>
  <si>
    <t>AP-HSV</t>
  </si>
  <si>
    <t xml:space="preserve">vč 118 odkaz O7 : </t>
  </si>
  <si>
    <t>napojení lapačů střešních splavenin na kanalizaci : 3,0*4</t>
  </si>
  <si>
    <t>941955102R00</t>
  </si>
  <si>
    <t>...ve schodišti, o výšce lešeňové podlahy přes 1,5 do 3,5 m</t>
  </si>
  <si>
    <t>2,28*4,84*3</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</si>
  <si>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</si>
  <si>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</si>
  <si>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</si>
  <si>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</si>
  <si>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1PP : </t>
  </si>
  <si>
    <t>19,87*4,49+22,6*4,98+3,28*0,88</t>
  </si>
  <si>
    <t xml:space="preserve">schodiště, chodba : </t>
  </si>
  <si>
    <t>2,28*5,18*3</t>
  </si>
  <si>
    <t xml:space="preserve">koupelny : </t>
  </si>
  <si>
    <t>3,21*2+3,28+3,18+3,3+3,42+3,34+3,38</t>
  </si>
  <si>
    <t xml:space="preserve">půda : </t>
  </si>
  <si>
    <t>(19,89*4,49+22,62*5,0+3,28*0,87)*0,3</t>
  </si>
  <si>
    <t>953 94-1 Drobné kovové předměty se zalitím maltou cementovou</t>
  </si>
  <si>
    <t>953 94-11 osazování drobných kovových předmětů, náklady na dodání kovových předmětů se oceńují ve specifikaci</t>
  </si>
  <si>
    <t>953941212R00</t>
  </si>
  <si>
    <t>...mříží v rámu nebo z jednotlivých tyčí do připravených otvorů (za každé zalití)</t>
  </si>
  <si>
    <t xml:space="preserve">kotvení mříží : </t>
  </si>
  <si>
    <t>Z1 : 4*10</t>
  </si>
  <si>
    <t>Z2 : 4*3</t>
  </si>
  <si>
    <t>Z3 : 4*1</t>
  </si>
  <si>
    <t>553-001</t>
  </si>
  <si>
    <t>Mříže okenní pevné z ocel.profilů. pletivo tahokov, povrchová úprava pozink., kotvící materiál</t>
  </si>
  <si>
    <t xml:space="preserve">vč 121 : </t>
  </si>
  <si>
    <t>Z1 : 0,56*0,21*10</t>
  </si>
  <si>
    <t>Z2 : 0,76*0,21*3</t>
  </si>
  <si>
    <t>Z3 : 0,76*0,56*1</t>
  </si>
  <si>
    <t>962 03-1 Bourání příček z cihel a tvárnic</t>
  </si>
  <si>
    <t>nebo vybourání otvorů průřezové plochy přes 4 m2 v příčkách, včetně pomocného lešení o výšce podlahy do 1900 mm a pro zatížení do 1,5 kPa  (150 kg/m2),</t>
  </si>
  <si>
    <t>962031132R00</t>
  </si>
  <si>
    <t xml:space="preserve">...z jakýchkoliv cihel pálených, plných nebo dutých, na jakoukoliv maltu vápenou nebo vápenocementovou, tloušťky do 100 mm </t>
  </si>
  <si>
    <t>vč 102 odkaz 30 : (0,25+0,26+0,325+0,165+0,26+0,19)*2,63</t>
  </si>
  <si>
    <t>vč 103 odkaz 30 : (0,25+0,40+0,325+0,165)*2,63</t>
  </si>
  <si>
    <t>968061125R00</t>
  </si>
  <si>
    <t>...dveří, plochy do 2 m2</t>
  </si>
  <si>
    <t>vč 102, 103 odkaz 19 : 8</t>
  </si>
  <si>
    <t>vč 104 odkaz 27 : 1</t>
  </si>
  <si>
    <t>968062455R00</t>
  </si>
  <si>
    <t>...dveřních zárubní, plochy do 2 m2</t>
  </si>
  <si>
    <t>vč 102, 103 odkaz 19 : 0,9*2,05*3</t>
  </si>
  <si>
    <t>vč 104 odkaz 27 : 0,9*2,05</t>
  </si>
  <si>
    <t>968072455R00</t>
  </si>
  <si>
    <t>vč 102, 103 odkaz 19 : 0,9*1,91*5</t>
  </si>
  <si>
    <t>968 09 Vybourání vnitřních parapetů</t>
  </si>
  <si>
    <t>968095002R00</t>
  </si>
  <si>
    <t xml:space="preserve">...dřevěných, šířky do 50 cm,  </t>
  </si>
  <si>
    <t>973 03-1 Vysekání v cihelném zdivu výklenků a kapes</t>
  </si>
  <si>
    <t>973 03-11 výklenků</t>
  </si>
  <si>
    <t>973031151R00</t>
  </si>
  <si>
    <t>...na jakoukoliv maltu vápennou nebo vápenocementovou, plochy větší než 0,25 m2</t>
  </si>
  <si>
    <t>HOP, RE1, RE2 : 0,2*3</t>
  </si>
  <si>
    <t>974 03-1 Vysekání rýh v jakémkoliv zdivu cihelném</t>
  </si>
  <si>
    <t>974 03-15 pro vtahování nosníků do zdí, před vybouráním otvorů</t>
  </si>
  <si>
    <t>974031664R00</t>
  </si>
  <si>
    <t>...do hloubky 150 mm, při výšce nosníku do 150 mm</t>
  </si>
  <si>
    <t>překlad 1,2 : 1,0+1,1*2</t>
  </si>
  <si>
    <t>976 07 Vybourání kovových doplňkových konstrukcí</t>
  </si>
  <si>
    <t>976 07-4 kotevních želez , zapuštěných do 300 mm ve zdivu nebo dlažbě</t>
  </si>
  <si>
    <t>976074131R00</t>
  </si>
  <si>
    <t>... z jakýchkoliv cihel, na maltu cementovou</t>
  </si>
  <si>
    <t>vč 107 odkaz 24 : 1</t>
  </si>
  <si>
    <t>977 00 Zvětšení komínového průduchu frézováním</t>
  </si>
  <si>
    <t>977000011R00</t>
  </si>
  <si>
    <t>...úběr do 30 mm</t>
  </si>
  <si>
    <t>vyčištění a vyfrézování stávajících průduchů : 12,1*10</t>
  </si>
  <si>
    <t>978013141R00</t>
  </si>
  <si>
    <t>...stěn, v rozsahu do 30 %</t>
  </si>
  <si>
    <t>Položka pořadí 17 : 213.56590</t>
  </si>
  <si>
    <t>970102</t>
  </si>
  <si>
    <t>Demontáž dvířek HUP</t>
  </si>
  <si>
    <t>vč 107 odkaz 22 : 1</t>
  </si>
  <si>
    <t xml:space="preserve">4,5,6,7,8,9,10,11,12,13,14,15,16,17,19,20,21,22,23,24,26,27,28,29,30,32,33,35,38, : </t>
  </si>
  <si>
    <t>Součet: : 24,62188</t>
  </si>
  <si>
    <t>D.1.4.1</t>
  </si>
  <si>
    <t>ZTI - samostatný rozpočet</t>
  </si>
  <si>
    <t>721 24-28 Demontáž lapačů střešních splavenin</t>
  </si>
  <si>
    <t>721242804R00</t>
  </si>
  <si>
    <t>...DN 125</t>
  </si>
  <si>
    <t>800-721</t>
  </si>
  <si>
    <t>vč 101 odkaz 03 : 4</t>
  </si>
  <si>
    <t>721 24 Lapače střešních splavenin</t>
  </si>
  <si>
    <t>721242110RT1</t>
  </si>
  <si>
    <t>...D 110 mm, s otáč.kul.kloubem na odtoku, s košem , se suchou a nezámr.klapkou,čistícím víčkem a vylam.těs. kroužky pro připoj.potrub.svodů D 75, 90,...</t>
  </si>
  <si>
    <t>K12 : 4</t>
  </si>
  <si>
    <t>998 72-1 Přesun hmot pro vnitřní kanalizaci</t>
  </si>
  <si>
    <t>50 m vodorovně, měřeno od těžiště půdorysné plochy skládky do těžiště půdorysné plochy objektu</t>
  </si>
  <si>
    <t>998721202R00</t>
  </si>
  <si>
    <t xml:space="preserve">44,45, : </t>
  </si>
  <si>
    <t>Součet: : 83,00000</t>
  </si>
  <si>
    <t>725 D.1.4.3B</t>
  </si>
  <si>
    <t>Vytápění a plynoinstalace - neuznatelné náklady - samostatný rozpočet</t>
  </si>
  <si>
    <t>762 08 Zvláštní výkony</t>
  </si>
  <si>
    <t>762 08-8 zakrývání rozpracovaných tesařských konstrukcí těžkou plachtou na ochranu před srážkovou vodou, včetně odstranění</t>
  </si>
  <si>
    <t>762088116R00</t>
  </si>
  <si>
    <t>...15 x 20 m</t>
  </si>
  <si>
    <t>Zakrývání rozpracovaných tesařských konstrukcí těžkou plachtou na ochranu před srážkovou vodou.</t>
  </si>
  <si>
    <t>úpravy krovu : 1</t>
  </si>
  <si>
    <t>762 84 Podbíjení stropů a střech rovných</t>
  </si>
  <si>
    <t>762 84-2 s dodávkou materiálu</t>
  </si>
  <si>
    <t>762841210RT3</t>
  </si>
  <si>
    <t>...z hoblovaných prken, tloušťky 24 mm, na sraz s olištováním spár</t>
  </si>
  <si>
    <t>Hodnota z bývalého odkazu. : 39,6</t>
  </si>
  <si>
    <t>762 89 Spojovací a ochranné prostředky</t>
  </si>
  <si>
    <t>762895000R00</t>
  </si>
  <si>
    <t>...hřebíky, svory, impregnace</t>
  </si>
  <si>
    <t>Položka pořadí 49 : 39.60000*0,024</t>
  </si>
  <si>
    <t>762111811R01</t>
  </si>
  <si>
    <t>Demontáž stěn z hranolků, fošen nebo latí</t>
  </si>
  <si>
    <t xml:space="preserve">úprava příček sklepních boxů odřezáním horního dílu 200mm : </t>
  </si>
  <si>
    <t>vč 101 odkaz 28 : (18,61+2,72*7)*0,2</t>
  </si>
  <si>
    <t>762 52 Položení podlah</t>
  </si>
  <si>
    <t>762 52-1 montáž</t>
  </si>
  <si>
    <t>762526130R00</t>
  </si>
  <si>
    <t>...polštářů pod podlahy rozteče do 100 cm</t>
  </si>
  <si>
    <t>21,62*4,0+18,89*4,48-3,38*4,66</t>
  </si>
  <si>
    <t>762 59-5 Spojovací a ochranné prostředky</t>
  </si>
  <si>
    <t>762595000R00</t>
  </si>
  <si>
    <t>...hřebíky, vruty, impregnace</t>
  </si>
  <si>
    <t>vč 111 : (3,97*18+8,43*10)*0,12*0,3</t>
  </si>
  <si>
    <t>60515285.AR1</t>
  </si>
  <si>
    <t>hranol SM/JD; tl = 120,0 mm; š = 300 mm; l = 6 250 až 9 000 mm; jakost I</t>
  </si>
  <si>
    <t>Položka pořadí 53 : 5.60736*1,1</t>
  </si>
  <si>
    <t>763613232R00</t>
  </si>
  <si>
    <t>...záklop stropů, z desek tl. nad 18 mm, na P+D, šroubované</t>
  </si>
  <si>
    <t>Položka pořadí 52 : 155.35640</t>
  </si>
  <si>
    <t>60725039R</t>
  </si>
  <si>
    <t>deska dřevoštěpková třívrstvá pro prostředí vlhké; strana nebroušená; hrana pero/drážka; tl = 22,0 mm</t>
  </si>
  <si>
    <t>vč 111 : 57*1,25*2,5</t>
  </si>
  <si>
    <t xml:space="preserve">48,49,50,51,52,53,54,55,56, : </t>
  </si>
  <si>
    <t>Součet: : 1459,54540</t>
  </si>
  <si>
    <t>766 66 Demontáž dveřních křídel</t>
  </si>
  <si>
    <t>766 66-3 prahů dveří</t>
  </si>
  <si>
    <t>766662811R00</t>
  </si>
  <si>
    <t>...jednokřídlových</t>
  </si>
  <si>
    <t>prahy bouraných vstupních dveří : 8+1</t>
  </si>
  <si>
    <t>783 62 Nátěry truhlářských výrobků syntetické</t>
  </si>
  <si>
    <t>783626700R00</t>
  </si>
  <si>
    <t>...lazurovací, 2x lakování</t>
  </si>
  <si>
    <t>800-783</t>
  </si>
  <si>
    <t>Položka pořadí 49 : 39.60000</t>
  </si>
  <si>
    <t>783 78 Nátěry tesařských konstrukcí ochranné</t>
  </si>
  <si>
    <t>protihnilobné, protiplísňové proti ohni a škůdcům</t>
  </si>
  <si>
    <t>783782205R01</t>
  </si>
  <si>
    <t>...Očištění a nátěr fungicidní+ biocidní (proti plísním, houbám a hmyzu), dvojnásobné</t>
  </si>
  <si>
    <t>včetně montáže, dodávky a demontáže lešení.</t>
  </si>
  <si>
    <t xml:space="preserve">viz TZ ošetření krovu : </t>
  </si>
  <si>
    <t>konstrukce krovu- fakturovat dle skutečnosti : 143,0</t>
  </si>
  <si>
    <t>784 40 Odstranění maleb</t>
  </si>
  <si>
    <t>784401801R00</t>
  </si>
  <si>
    <t>...obroušením s oprášením, v místnostech do 3,8 m</t>
  </si>
  <si>
    <t xml:space="preserve">očištění stěn 1PP : </t>
  </si>
  <si>
    <t>(18,61+3,95)*2*2,1</t>
  </si>
  <si>
    <t>(4,3+3,82)*2*2,1*2</t>
  </si>
  <si>
    <t>(1,845+1,63)*2*2,1</t>
  </si>
  <si>
    <t>(1,845+2,02)*2*2,1</t>
  </si>
  <si>
    <t>(1,83+1,56)*2*2,1</t>
  </si>
  <si>
    <t>(1,83+2,09)*2*2,1</t>
  </si>
  <si>
    <t>(2,46+3,8)*2*2,1</t>
  </si>
  <si>
    <t>(2,49+3,8)*2*2,1</t>
  </si>
  <si>
    <t>784402801R00</t>
  </si>
  <si>
    <t>...oškrabáním, v místnostech do 3,8 m</t>
  </si>
  <si>
    <t>1NP : (4,49*3+4,475+2,74*3+2,79+4,0*4)*2,63</t>
  </si>
  <si>
    <t>(1,89*2+1,725+1,855)*(2,63-2,0)</t>
  </si>
  <si>
    <t>(1,89+1,91+1,755+1,89)*(2,63-2,0)</t>
  </si>
  <si>
    <t>784402804R00</t>
  </si>
  <si>
    <t>...oškrabáním, na schodišti o výšce podlaží do 3,8 m</t>
  </si>
  <si>
    <t>784 41-2 Penetrace (napouštění) podkladu</t>
  </si>
  <si>
    <t>784191101R00</t>
  </si>
  <si>
    <t>...disperzní, jednonásobná</t>
  </si>
  <si>
    <t>Položka pořadí 62 : 245.56690</t>
  </si>
  <si>
    <t>Položka pořadí 63 : 186.33675</t>
  </si>
  <si>
    <t>784 45 Malby z malířských směsí</t>
  </si>
  <si>
    <t>784195112R00</t>
  </si>
  <si>
    <t>...hlinkové,  , bělost 77 %, dvojnásobné</t>
  </si>
  <si>
    <t>784111701R00</t>
  </si>
  <si>
    <t>stoupačky v koupelně : (2,63-2,0)*0,5*8</t>
  </si>
  <si>
    <t>odvětrání kuchyně 1NP : 2,74*(0,4+0,3)*2</t>
  </si>
  <si>
    <t>784115712R00</t>
  </si>
  <si>
    <t>...omyvatelné, pro sádrokarton,  , bílé, dvojnásobné</t>
  </si>
  <si>
    <t>Položka pořadí 66 : 6.35600</t>
  </si>
  <si>
    <t>9 Hodinové zúčtovací sazby</t>
  </si>
  <si>
    <t>909      R00</t>
  </si>
  <si>
    <t>Hzs-nezmeritelne stavebni prace</t>
  </si>
  <si>
    <t>h</t>
  </si>
  <si>
    <t>Přir.M</t>
  </si>
  <si>
    <t>ostatní práce neuvedené v rozpočtu - fakturovat dle skutečnosti : 100,0</t>
  </si>
  <si>
    <t>2100001T00</t>
  </si>
  <si>
    <t>Elektroinstalace - samostatný rozpočet</t>
  </si>
  <si>
    <t>005121 R</t>
  </si>
  <si>
    <t>Zařízení staveniště</t>
  </si>
  <si>
    <t>Veškeré náklady spojené s vybudováním, provozem a odstraněním zařízení staveniště.</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</si>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</sst>
</file>

<file path=xl/styles.xml><?xml version="1.0" encoding="utf-8"?>
<styleSheet xmlns="http://schemas.openxmlformats.org/spreadsheetml/2006/main">
  <numFmts count="3">
    <numFmt numFmtId="171" formatCode="#,##0.00\ _K_č"/>
    <numFmt numFmtId="172" formatCode="#,##0.00000"/>
    <numFmt numFmtId="173" formatCode="#,##0.00_\_K_č"/>
  </numFmts>
  <fonts count="20">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
      <sz val="8"/>
      <color indexed="21"/>
      <name val="Arial CE"/>
      <family val="2"/>
      <charset val="238"/>
    </font>
    <font>
      <sz val="8"/>
      <color rgb="FFDE3801"/>
      <name val="Arial CE"/>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65">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1" xfId="0" applyNumberFormat="1" applyFont="1" applyBorder="1"/>
    <xf numFmtId="4" fontId="5" fillId="0" borderId="12"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5" xfId="0" applyBorder="1"/>
    <xf numFmtId="0" fontId="0" fillId="0" borderId="45" xfId="0" applyBorder="1" applyAlignment="1"/>
    <xf numFmtId="0" fontId="0" fillId="0" borderId="46" xfId="0" applyBorder="1" applyAlignment="1"/>
    <xf numFmtId="0" fontId="0" fillId="0" borderId="38" xfId="0" applyBorder="1" applyAlignment="1"/>
    <xf numFmtId="0" fontId="0" fillId="0" borderId="41" xfId="0" applyBorder="1" applyAlignment="1"/>
    <xf numFmtId="0" fontId="0" fillId="0" borderId="48" xfId="0" applyBorder="1"/>
    <xf numFmtId="0" fontId="0" fillId="0" borderId="47" xfId="0" applyBorder="1"/>
    <xf numFmtId="0" fontId="0" fillId="0" borderId="49" xfId="0" applyBorder="1"/>
    <xf numFmtId="4" fontId="0" fillId="0" borderId="51" xfId="0" applyNumberFormat="1" applyBorder="1" applyAlignment="1">
      <alignment shrinkToFit="1"/>
    </xf>
    <xf numFmtId="4" fontId="0" fillId="0" borderId="50" xfId="0" applyNumberFormat="1" applyBorder="1" applyAlignment="1">
      <alignment shrinkToFit="1"/>
    </xf>
    <xf numFmtId="0" fontId="0" fillId="4" borderId="52" xfId="0" applyFill="1" applyBorder="1"/>
    <xf numFmtId="0" fontId="3" fillId="4" borderId="53" xfId="0" applyFont="1" applyFill="1" applyBorder="1"/>
    <xf numFmtId="0" fontId="0" fillId="4" borderId="53" xfId="0" applyFill="1" applyBorder="1"/>
    <xf numFmtId="0" fontId="0" fillId="4" borderId="54" xfId="0" applyFill="1" applyBorder="1" applyAlignment="1"/>
    <xf numFmtId="0" fontId="0" fillId="4" borderId="53" xfId="0" applyFill="1" applyBorder="1" applyAlignment="1"/>
    <xf numFmtId="4" fontId="4" fillId="4" borderId="55"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60" xfId="0" applyFont="1" applyFill="1" applyBorder="1" applyAlignment="1">
      <alignment vertical="center"/>
    </xf>
    <xf numFmtId="0" fontId="6" fillId="4" borderId="61" xfId="0" applyFont="1" applyFill="1" applyBorder="1" applyAlignment="1">
      <alignment vertical="center"/>
    </xf>
    <xf numFmtId="4" fontId="5" fillId="4" borderId="62" xfId="0" applyNumberFormat="1" applyFont="1" applyFill="1" applyBorder="1" applyAlignment="1">
      <alignment vertical="center" shrinkToFit="1"/>
    </xf>
    <xf numFmtId="0" fontId="14" fillId="0" borderId="0" xfId="0" applyNumberFormat="1" applyFont="1" applyAlignment="1">
      <alignment wrapText="1"/>
    </xf>
    <xf numFmtId="0" fontId="0" fillId="0" borderId="0" xfId="0" applyNumberFormat="1" applyAlignment="1">
      <alignment wrapText="1"/>
    </xf>
    <xf numFmtId="0" fontId="4" fillId="0" borderId="37" xfId="0" applyFont="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5"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4" fontId="3" fillId="0" borderId="37" xfId="0" applyNumberFormat="1" applyFont="1" applyBorder="1" applyAlignment="1">
      <alignment vertical="center"/>
    </xf>
    <xf numFmtId="4" fontId="3" fillId="0" borderId="44" xfId="0" applyNumberFormat="1" applyFont="1" applyBorder="1" applyAlignment="1">
      <alignment vertical="center"/>
    </xf>
    <xf numFmtId="4" fontId="3" fillId="0" borderId="45" xfId="0" applyNumberFormat="1" applyFont="1" applyBorder="1" applyAlignment="1">
      <alignment vertical="center" wrapText="1"/>
    </xf>
    <xf numFmtId="4" fontId="3" fillId="0" borderId="45" xfId="0" applyNumberFormat="1" applyFont="1" applyBorder="1" applyAlignment="1">
      <alignment horizontal="center" vertical="center" wrapText="1"/>
    </xf>
    <xf numFmtId="4" fontId="3" fillId="0" borderId="45" xfId="0" applyNumberFormat="1" applyFont="1" applyBorder="1" applyAlignment="1">
      <alignment vertical="center" wrapText="1" shrinkToFit="1"/>
    </xf>
    <xf numFmtId="4" fontId="3" fillId="0" borderId="39" xfId="0" applyNumberFormat="1" applyFont="1" applyBorder="1" applyAlignment="1">
      <alignment vertical="center" shrinkToFi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42" xfId="0" applyNumberFormat="1" applyFont="1" applyBorder="1" applyAlignment="1">
      <alignment vertical="center" shrinkToFit="1"/>
    </xf>
    <xf numFmtId="4" fontId="3" fillId="0" borderId="40" xfId="0" applyNumberFormat="1" applyFont="1" applyBorder="1" applyAlignment="1">
      <alignment vertical="center"/>
    </xf>
    <xf numFmtId="4" fontId="3" fillId="0" borderId="10" xfId="0" applyNumberFormat="1" applyFont="1" applyBorder="1" applyAlignment="1">
      <alignment vertical="center" wrapText="1"/>
    </xf>
    <xf numFmtId="4"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shrinkToFit="1"/>
    </xf>
    <xf numFmtId="4" fontId="3" fillId="0" borderId="43" xfId="0" applyNumberFormat="1" applyFont="1" applyBorder="1" applyAlignment="1">
      <alignment vertical="center" shrinkToFit="1"/>
    </xf>
    <xf numFmtId="4" fontId="4" fillId="0" borderId="37" xfId="0" applyNumberFormat="1" applyFont="1" applyBorder="1" applyAlignment="1">
      <alignment vertical="center"/>
    </xf>
    <xf numFmtId="4" fontId="4" fillId="6" borderId="40"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10" xfId="0" applyNumberFormat="1" applyFont="1" applyFill="1" applyBorder="1" applyAlignment="1">
      <alignment horizontal="center" vertical="center"/>
    </xf>
    <xf numFmtId="4" fontId="4" fillId="6" borderId="10" xfId="0" applyNumberFormat="1" applyFont="1" applyFill="1" applyBorder="1" applyAlignment="1">
      <alignment vertical="center" shrinkToFit="1"/>
    </xf>
    <xf numFmtId="4" fontId="4" fillId="6" borderId="41" xfId="0" applyNumberFormat="1" applyFont="1" applyFill="1" applyBorder="1" applyAlignment="1">
      <alignment vertical="center" shrinkToFit="1"/>
    </xf>
    <xf numFmtId="49" fontId="12" fillId="0" borderId="7" xfId="0" applyNumberFormat="1" applyFont="1" applyBorder="1"/>
    <xf numFmtId="49" fontId="12" fillId="0" borderId="7" xfId="0" applyNumberFormat="1" applyFont="1" applyBorder="1"/>
    <xf numFmtId="49" fontId="7" fillId="0" borderId="9" xfId="0" applyNumberFormat="1" applyFont="1" applyBorder="1"/>
    <xf numFmtId="49" fontId="7" fillId="0" borderId="0" xfId="0" applyNumberFormat="1" applyFont="1"/>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3" xfId="0" applyNumberFormat="1" applyFont="1" applyBorder="1"/>
    <xf numFmtId="171" fontId="7" fillId="0" borderId="29" xfId="0" applyNumberFormat="1" applyFont="1" applyBorder="1"/>
    <xf numFmtId="0" fontId="7" fillId="4" borderId="64" xfId="0" applyFont="1" applyFill="1" applyBorder="1"/>
    <xf numFmtId="0" fontId="7" fillId="4" borderId="65" xfId="0" applyFont="1" applyFill="1" applyBorder="1"/>
    <xf numFmtId="0" fontId="7" fillId="4" borderId="66" xfId="0" applyFont="1" applyFill="1" applyBorder="1"/>
    <xf numFmtId="0" fontId="7" fillId="4" borderId="67" xfId="0" applyFont="1" applyFill="1" applyBorder="1"/>
    <xf numFmtId="171" fontId="7" fillId="4" borderId="68" xfId="0" applyNumberFormat="1" applyFont="1" applyFill="1" applyBorder="1"/>
    <xf numFmtId="0" fontId="7" fillId="4" borderId="57" xfId="0" applyFont="1" applyFill="1" applyBorder="1"/>
    <xf numFmtId="0" fontId="7" fillId="4" borderId="69" xfId="0" applyFont="1" applyFill="1" applyBorder="1"/>
    <xf numFmtId="0" fontId="7" fillId="4" borderId="58" xfId="0" applyFont="1" applyFill="1" applyBorder="1"/>
    <xf numFmtId="49" fontId="7" fillId="4" borderId="58" xfId="0" applyNumberFormat="1" applyFont="1" applyFill="1" applyBorder="1"/>
    <xf numFmtId="0" fontId="7" fillId="4" borderId="70" xfId="0" applyFont="1" applyFill="1" applyBorder="1"/>
    <xf numFmtId="171" fontId="7" fillId="4" borderId="59" xfId="0" applyNumberFormat="1" applyFont="1" applyFill="1" applyBorder="1"/>
    <xf numFmtId="4" fontId="7" fillId="0" borderId="0" xfId="0" applyNumberFormat="1" applyFont="1"/>
    <xf numFmtId="0" fontId="7" fillId="0" borderId="45" xfId="0" applyFont="1" applyBorder="1"/>
    <xf numFmtId="0" fontId="7" fillId="0" borderId="46" xfId="0" applyFont="1" applyBorder="1"/>
    <xf numFmtId="0" fontId="7" fillId="0" borderId="38" xfId="0" applyFont="1" applyBorder="1"/>
    <xf numFmtId="0" fontId="7" fillId="0" borderId="41" xfId="0" applyFont="1" applyBorder="1"/>
    <xf numFmtId="0" fontId="7" fillId="0" borderId="48" xfId="0" applyFont="1" applyBorder="1"/>
    <xf numFmtId="0" fontId="7" fillId="0" borderId="47" xfId="0" applyFont="1" applyBorder="1"/>
    <xf numFmtId="0" fontId="7" fillId="0" borderId="49" xfId="0" applyFont="1" applyBorder="1"/>
    <xf numFmtId="4" fontId="7" fillId="0" borderId="51" xfId="0" applyNumberFormat="1" applyFont="1" applyBorder="1"/>
    <xf numFmtId="4" fontId="7" fillId="0" borderId="50" xfId="0" applyNumberFormat="1" applyFont="1" applyBorder="1"/>
    <xf numFmtId="0" fontId="7" fillId="4" borderId="52" xfId="0" applyFont="1" applyFill="1" applyBorder="1"/>
    <xf numFmtId="0" fontId="7" fillId="4" borderId="53" xfId="0" applyFont="1" applyFill="1" applyBorder="1"/>
    <xf numFmtId="0" fontId="7" fillId="4" borderId="54" xfId="0" applyFont="1" applyFill="1" applyBorder="1"/>
    <xf numFmtId="4" fontId="4" fillId="4" borderId="55"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4" fontId="5" fillId="4" borderId="62" xfId="0" applyNumberFormat="1" applyFont="1" applyFill="1" applyBorder="1" applyAlignment="1">
      <alignment vertical="center"/>
    </xf>
    <xf numFmtId="0" fontId="0" fillId="0" borderId="0" xfId="0" applyAlignment="1">
      <alignment horizontal="center"/>
    </xf>
    <xf numFmtId="0" fontId="5" fillId="0" borderId="0" xfId="0" applyFont="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1" xfId="0" applyFill="1" applyBorder="1" applyAlignment="1">
      <alignment vertical="top"/>
    </xf>
    <xf numFmtId="0" fontId="0" fillId="4" borderId="72" xfId="0" applyFill="1" applyBorder="1" applyAlignment="1">
      <alignment vertical="top"/>
    </xf>
    <xf numFmtId="0" fontId="0" fillId="4" borderId="72" xfId="0" applyFill="1" applyBorder="1" applyAlignment="1">
      <alignment horizontal="center" vertical="top"/>
    </xf>
    <xf numFmtId="49" fontId="0" fillId="4" borderId="72" xfId="0" applyNumberFormat="1" applyFill="1" applyBorder="1" applyAlignment="1">
      <alignment vertical="top"/>
    </xf>
    <xf numFmtId="0" fontId="0" fillId="4" borderId="74" xfId="0" applyFill="1" applyBorder="1" applyAlignment="1">
      <alignment vertical="top"/>
    </xf>
    <xf numFmtId="0" fontId="0" fillId="0" borderId="37" xfId="0" applyBorder="1" applyAlignment="1">
      <alignment vertical="top"/>
    </xf>
    <xf numFmtId="49" fontId="12" fillId="0" borderId="0" xfId="0" applyNumberFormat="1" applyFont="1" applyAlignment="1">
      <alignment vertical="top"/>
    </xf>
    <xf numFmtId="0" fontId="17" fillId="0" borderId="0" xfId="0" applyNumberFormat="1" applyFont="1" applyAlignment="1">
      <alignment wrapText="1"/>
    </xf>
    <xf numFmtId="0" fontId="5" fillId="0" borderId="0" xfId="0" applyFont="1" applyAlignment="1">
      <alignment horizontal="center"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2" xfId="0" applyNumberFormat="1" applyFill="1" applyBorder="1" applyAlignment="1">
      <alignment vertical="top" wrapText="1"/>
    </xf>
    <xf numFmtId="0" fontId="7" fillId="0" borderId="44" xfId="0" applyNumberFormat="1" applyFont="1" applyBorder="1" applyAlignment="1">
      <alignment vertical="top" wrapText="1"/>
    </xf>
    <xf numFmtId="0" fontId="7" fillId="0" borderId="37" xfId="0" applyNumberFormat="1" applyFont="1" applyBorder="1" applyAlignment="1">
      <alignment vertical="top" wrapText="1"/>
    </xf>
    <xf numFmtId="0" fontId="0" fillId="4" borderId="73" xfId="0" applyFill="1" applyBorder="1" applyAlignment="1">
      <alignment vertical="top" wrapText="1"/>
    </xf>
    <xf numFmtId="0" fontId="0" fillId="4" borderId="40"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0" borderId="37" xfId="0" applyNumberFormat="1" applyBorder="1" applyAlignment="1">
      <alignment vertical="top"/>
    </xf>
    <xf numFmtId="0" fontId="0" fillId="4" borderId="43" xfId="0" applyFill="1" applyBorder="1" applyAlignment="1">
      <alignment horizontal="center" vertical="top" shrinkToFit="1"/>
    </xf>
    <xf numFmtId="0" fontId="7" fillId="0" borderId="45" xfId="0" applyNumberFormat="1" applyFont="1" applyBorder="1" applyAlignment="1">
      <alignment vertical="top" wrapText="1" shrinkToFit="1"/>
    </xf>
    <xf numFmtId="0" fontId="7" fillId="0" borderId="42" xfId="0" applyFont="1" applyBorder="1" applyAlignment="1">
      <alignment horizontal="center" vertical="top" shrinkToFit="1"/>
    </xf>
    <xf numFmtId="0" fontId="15" fillId="0" borderId="42" xfId="0" applyNumberFormat="1" applyFont="1" applyBorder="1" applyAlignment="1">
      <alignment horizontal="center" vertical="top" wrapText="1" shrinkToFit="1"/>
    </xf>
    <xf numFmtId="0" fontId="16" fillId="0" borderId="0" xfId="0" applyNumberFormat="1" applyFont="1" applyBorder="1" applyAlignment="1">
      <alignment vertical="top" wrapText="1" shrinkToFit="1"/>
    </xf>
    <xf numFmtId="0" fontId="0" fillId="0" borderId="42" xfId="0" applyBorder="1" applyAlignment="1">
      <alignment horizontal="center" vertical="top" shrinkToFit="1"/>
    </xf>
    <xf numFmtId="172" fontId="0" fillId="4" borderId="43" xfId="0" applyNumberFormat="1" applyFill="1" applyBorder="1" applyAlignment="1">
      <alignment vertical="top" shrinkToFit="1"/>
    </xf>
    <xf numFmtId="172" fontId="7" fillId="0" borderId="45" xfId="0" applyNumberFormat="1" applyFont="1" applyBorder="1" applyAlignment="1">
      <alignment vertical="top" wrapText="1" shrinkToFit="1"/>
    </xf>
    <xf numFmtId="172" fontId="7" fillId="0" borderId="42" xfId="0" applyNumberFormat="1" applyFont="1" applyBorder="1" applyAlignment="1">
      <alignment vertical="top" shrinkToFit="1"/>
    </xf>
    <xf numFmtId="172" fontId="15" fillId="0" borderId="42" xfId="0" applyNumberFormat="1" applyFont="1" applyBorder="1" applyAlignment="1">
      <alignment vertical="top" wrapText="1" shrinkToFit="1"/>
    </xf>
    <xf numFmtId="172" fontId="16" fillId="0" borderId="0" xfId="0" applyNumberFormat="1" applyFont="1" applyBorder="1" applyAlignment="1">
      <alignment vertical="top" wrapText="1" shrinkToFit="1"/>
    </xf>
    <xf numFmtId="172" fontId="7" fillId="5" borderId="42" xfId="0" applyNumberFormat="1" applyFont="1" applyFill="1" applyBorder="1" applyAlignment="1" applyProtection="1">
      <alignment vertical="top" shrinkToFit="1"/>
      <protection locked="0"/>
    </xf>
    <xf numFmtId="172" fontId="0" fillId="0" borderId="42" xfId="0" applyNumberFormat="1" applyBorder="1" applyAlignment="1">
      <alignment vertical="top"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40" xfId="0" applyNumberFormat="1" applyFill="1" applyBorder="1" applyAlignment="1">
      <alignment vertical="top" shrinkToFit="1"/>
    </xf>
    <xf numFmtId="4" fontId="7" fillId="0" borderId="45" xfId="0" applyNumberFormat="1" applyFont="1" applyBorder="1" applyAlignment="1">
      <alignment vertical="top" wrapText="1" shrinkToFit="1"/>
    </xf>
    <xf numFmtId="4" fontId="7" fillId="0" borderId="46" xfId="0" applyNumberFormat="1" applyFont="1" applyBorder="1" applyAlignment="1">
      <alignment vertical="top" wrapText="1" shrinkToFit="1"/>
    </xf>
    <xf numFmtId="4" fontId="7" fillId="0" borderId="37" xfId="0" applyNumberFormat="1" applyFont="1" applyBorder="1" applyAlignment="1">
      <alignment vertical="top" shrinkToFit="1"/>
    </xf>
    <xf numFmtId="4" fontId="7" fillId="0" borderId="42" xfId="0" applyNumberFormat="1" applyFont="1" applyBorder="1" applyAlignment="1">
      <alignment vertical="top" shrinkToFit="1"/>
    </xf>
    <xf numFmtId="4" fontId="7" fillId="0" borderId="38" xfId="0" applyNumberFormat="1" applyFont="1" applyBorder="1" applyAlignment="1">
      <alignment vertical="top" wrapText="1" shrinkToFit="1"/>
    </xf>
    <xf numFmtId="4" fontId="7" fillId="5" borderId="42" xfId="0" applyNumberFormat="1" applyFont="1" applyFill="1" applyBorder="1" applyAlignment="1" applyProtection="1">
      <alignment vertical="top" shrinkToFit="1"/>
      <protection locked="0"/>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4" fontId="16" fillId="0" borderId="0" xfId="0" applyNumberFormat="1" applyFont="1" applyBorder="1" applyAlignment="1">
      <alignment vertical="top" wrapText="1" shrinkToFit="1"/>
    </xf>
    <xf numFmtId="4" fontId="16" fillId="0" borderId="38" xfId="0" applyNumberFormat="1" applyFont="1" applyBorder="1" applyAlignment="1">
      <alignment vertical="top" wrapText="1" shrinkToFit="1"/>
    </xf>
    <xf numFmtId="4" fontId="0" fillId="0" borderId="42" xfId="0" applyNumberFormat="1" applyBorder="1" applyAlignment="1">
      <alignment vertical="top" shrinkToFit="1"/>
    </xf>
    <xf numFmtId="4" fontId="0" fillId="0" borderId="37" xfId="0" applyNumberFormat="1" applyBorder="1" applyAlignment="1">
      <alignment vertical="top" shrinkToFit="1"/>
    </xf>
    <xf numFmtId="0" fontId="6" fillId="4" borderId="60" xfId="0" applyFont="1" applyFill="1" applyBorder="1"/>
    <xf numFmtId="49" fontId="6" fillId="4" borderId="61" xfId="0" applyNumberFormat="1" applyFont="1" applyFill="1" applyBorder="1"/>
    <xf numFmtId="0" fontId="6" fillId="4" borderId="61" xfId="0" applyFont="1" applyFill="1" applyBorder="1" applyAlignment="1">
      <alignment horizontal="center"/>
    </xf>
    <xf numFmtId="0" fontId="6" fillId="4" borderId="61" xfId="0" applyFont="1" applyFill="1" applyBorder="1"/>
    <xf numFmtId="4" fontId="6" fillId="4" borderId="62" xfId="0" applyNumberFormat="1" applyFont="1" applyFill="1" applyBorder="1"/>
    <xf numFmtId="0" fontId="0" fillId="4" borderId="43" xfId="0" applyNumberFormat="1" applyFill="1" applyBorder="1" applyAlignment="1">
      <alignment horizontal="left" vertical="top" wrapText="1"/>
    </xf>
    <xf numFmtId="0" fontId="7" fillId="0" borderId="44"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42" xfId="0" applyNumberFormat="1" applyFont="1" applyBorder="1" applyAlignment="1">
      <alignment horizontal="left" vertical="top" wrapText="1"/>
    </xf>
    <xf numFmtId="0" fontId="15" fillId="0" borderId="42" xfId="0" quotePrefix="1" applyNumberFormat="1" applyFont="1" applyBorder="1" applyAlignment="1">
      <alignment horizontal="left" vertical="top" wrapText="1"/>
    </xf>
    <xf numFmtId="0" fontId="16" fillId="0" borderId="37" xfId="0" applyNumberFormat="1" applyFont="1" applyBorder="1" applyAlignment="1">
      <alignment horizontal="left" vertical="top" wrapText="1"/>
    </xf>
    <xf numFmtId="0" fontId="0" fillId="0" borderId="42" xfId="0" applyNumberFormat="1" applyBorder="1" applyAlignment="1">
      <alignment horizontal="left" vertical="top" wrapText="1"/>
    </xf>
    <xf numFmtId="49" fontId="6" fillId="4" borderId="61" xfId="0" applyNumberFormat="1" applyFont="1" applyFill="1" applyBorder="1" applyAlignment="1">
      <alignment horizontal="left"/>
    </xf>
    <xf numFmtId="0" fontId="0" fillId="4" borderId="49" xfId="0" applyFill="1" applyBorder="1" applyAlignment="1">
      <alignment vertical="top"/>
    </xf>
    <xf numFmtId="0" fontId="7" fillId="0" borderId="47"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0" fontId="12" fillId="0" borderId="47" xfId="0" applyFont="1" applyBorder="1" applyAlignment="1">
      <alignment vertical="top"/>
    </xf>
    <xf numFmtId="4" fontId="0" fillId="4" borderId="75" xfId="0" applyNumberFormat="1" applyFill="1" applyBorder="1" applyAlignment="1">
      <alignment vertical="top" shrinkToFit="1"/>
    </xf>
    <xf numFmtId="4" fontId="7" fillId="0" borderId="76" xfId="0" applyNumberFormat="1" applyFont="1" applyBorder="1" applyAlignment="1">
      <alignment vertical="top" shrinkToFit="1"/>
    </xf>
    <xf numFmtId="0" fontId="0" fillId="4" borderId="72" xfId="0" applyFill="1" applyBorder="1" applyAlignment="1">
      <alignment vertical="top" wrapText="1"/>
    </xf>
    <xf numFmtId="0" fontId="0" fillId="4" borderId="64" xfId="0" applyFill="1" applyBorder="1" applyAlignment="1">
      <alignment vertical="top"/>
    </xf>
    <xf numFmtId="49" fontId="0" fillId="4" borderId="65" xfId="0" applyNumberFormat="1" applyFill="1" applyBorder="1" applyAlignment="1">
      <alignment vertical="top"/>
    </xf>
    <xf numFmtId="0" fontId="0" fillId="4" borderId="32" xfId="0" applyFill="1" applyBorder="1" applyAlignment="1">
      <alignment vertical="top" wrapText="1"/>
    </xf>
    <xf numFmtId="0" fontId="0" fillId="4" borderId="32" xfId="0" applyFill="1" applyBorder="1" applyAlignment="1">
      <alignment vertical="top"/>
    </xf>
    <xf numFmtId="172" fontId="0" fillId="4" borderId="32" xfId="0" applyNumberFormat="1" applyFill="1" applyBorder="1" applyAlignment="1">
      <alignment vertical="top"/>
    </xf>
    <xf numFmtId="4" fontId="0" fillId="4" borderId="32" xfId="0" applyNumberFormat="1" applyFill="1" applyBorder="1" applyAlignment="1">
      <alignment vertical="top"/>
    </xf>
    <xf numFmtId="4" fontId="0" fillId="0" borderId="77" xfId="0" applyNumberFormat="1" applyBorder="1" applyAlignment="1">
      <alignment vertical="top"/>
    </xf>
    <xf numFmtId="4" fontId="0" fillId="0" borderId="78" xfId="0" applyNumberFormat="1" applyBorder="1" applyAlignment="1">
      <alignment vertical="top"/>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9" xfId="0" quotePrefix="1" applyNumberFormat="1" applyFont="1" applyBorder="1" applyAlignment="1">
      <alignment horizontal="left" vertical="top" wrapText="1"/>
    </xf>
    <xf numFmtId="0" fontId="15" fillId="0" borderId="79" xfId="0" applyNumberFormat="1" applyFont="1" applyBorder="1" applyAlignment="1">
      <alignment horizontal="center" vertical="top" wrapText="1" shrinkToFit="1"/>
    </xf>
    <xf numFmtId="172" fontId="15" fillId="0" borderId="79" xfId="0" applyNumberFormat="1" applyFont="1" applyBorder="1" applyAlignment="1">
      <alignment vertical="top" wrapText="1" shrinkToFit="1"/>
    </xf>
    <xf numFmtId="4" fontId="7" fillId="0" borderId="79"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80" xfId="0" applyNumberFormat="1" applyFont="1" applyBorder="1" applyAlignment="1">
      <alignment vertical="top" shrinkToFit="1"/>
    </xf>
    <xf numFmtId="0" fontId="12" fillId="0" borderId="0" xfId="0" applyNumberFormat="1" applyFont="1" applyAlignment="1">
      <alignment vertical="top" wrapText="1"/>
    </xf>
    <xf numFmtId="173" fontId="7" fillId="0" borderId="29" xfId="0" applyNumberFormat="1" applyFont="1" applyBorder="1"/>
    <xf numFmtId="173" fontId="7" fillId="4" borderId="59" xfId="0" applyNumberFormat="1" applyFont="1" applyFill="1" applyBorder="1"/>
    <xf numFmtId="49" fontId="6" fillId="0" borderId="0" xfId="0" applyNumberFormat="1" applyFont="1" applyAlignment="1">
      <alignment vertical="top"/>
    </xf>
    <xf numFmtId="0" fontId="6" fillId="0" borderId="0" xfId="0" applyNumberFormat="1" applyFont="1" applyAlignment="1">
      <alignment vertical="top" wrapText="1"/>
    </xf>
    <xf numFmtId="0" fontId="0" fillId="4" borderId="64" xfId="0" applyFill="1" applyBorder="1"/>
    <xf numFmtId="0" fontId="0" fillId="4" borderId="65" xfId="0" applyFill="1" applyBorder="1"/>
    <xf numFmtId="0" fontId="0" fillId="4" borderId="66" xfId="0" applyFill="1" applyBorder="1"/>
    <xf numFmtId="0" fontId="0" fillId="4" borderId="67" xfId="0" applyFill="1" applyBorder="1"/>
    <xf numFmtId="0" fontId="0" fillId="4" borderId="68" xfId="0" applyFill="1" applyBorder="1"/>
    <xf numFmtId="0" fontId="18" fillId="0" borderId="42" xfId="0" applyNumberFormat="1" applyFont="1" applyBorder="1" applyAlignment="1">
      <alignment horizontal="center" vertical="top" wrapText="1" shrinkToFit="1"/>
    </xf>
    <xf numFmtId="0" fontId="19" fillId="0" borderId="42" xfId="0" applyNumberFormat="1" applyFont="1" applyBorder="1" applyAlignment="1">
      <alignment horizontal="center" vertical="top" wrapText="1" shrinkToFit="1"/>
    </xf>
    <xf numFmtId="172" fontId="18" fillId="0" borderId="42" xfId="0" applyNumberFormat="1" applyFont="1" applyBorder="1" applyAlignment="1">
      <alignment vertical="top" wrapText="1" shrinkToFit="1"/>
    </xf>
    <xf numFmtId="172" fontId="19" fillId="0" borderId="42" xfId="0" applyNumberFormat="1" applyFont="1" applyBorder="1" applyAlignment="1">
      <alignment vertical="top" wrapText="1" shrinkToFit="1"/>
    </xf>
    <xf numFmtId="0" fontId="18" fillId="0" borderId="42" xfId="0" applyNumberFormat="1" applyFont="1" applyBorder="1" applyAlignment="1">
      <alignment horizontal="left" vertical="top" wrapText="1"/>
    </xf>
    <xf numFmtId="0" fontId="18" fillId="0" borderId="42" xfId="0" quotePrefix="1" applyNumberFormat="1" applyFont="1" applyBorder="1" applyAlignment="1">
      <alignment horizontal="left" vertical="top" wrapText="1"/>
    </xf>
    <xf numFmtId="0" fontId="19" fillId="0" borderId="42" xfId="0" quotePrefix="1" applyNumberFormat="1" applyFont="1" applyBorder="1" applyAlignment="1">
      <alignment horizontal="left" vertical="top" wrapText="1"/>
    </xf>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9" xfId="0" applyNumberFormat="1" applyFont="1" applyBorder="1" applyAlignment="1">
      <alignment horizontal="left" vertical="top" wrapText="1"/>
    </xf>
    <xf numFmtId="0" fontId="7" fillId="0" borderId="79" xfId="0" applyFont="1" applyBorder="1" applyAlignment="1">
      <alignment horizontal="center" vertical="top" shrinkToFit="1"/>
    </xf>
    <xf numFmtId="172" fontId="7" fillId="0" borderId="79" xfId="0" applyNumberFormat="1" applyFont="1" applyBorder="1" applyAlignment="1">
      <alignment vertical="top" shrinkToFit="1"/>
    </xf>
    <xf numFmtId="4" fontId="7" fillId="5" borderId="79" xfId="0" applyNumberFormat="1" applyFont="1" applyFill="1" applyBorder="1" applyAlignment="1" applyProtection="1">
      <alignment vertical="top" shrinkToFit="1"/>
      <protection locked="0"/>
    </xf>
    <xf numFmtId="0" fontId="0" fillId="4" borderId="41" xfId="0" applyFill="1" applyBorder="1" applyAlignment="1">
      <alignment horizontal="center" vertical="top" shrinkToFit="1"/>
    </xf>
    <xf numFmtId="0" fontId="7" fillId="0" borderId="38" xfId="0" applyFont="1" applyBorder="1" applyAlignment="1">
      <alignment horizontal="center" vertical="top" shrinkToFit="1"/>
    </xf>
    <xf numFmtId="0" fontId="0" fillId="0" borderId="38" xfId="0" applyBorder="1" applyAlignment="1">
      <alignment horizontal="center" vertical="top" shrinkToFit="1"/>
    </xf>
    <xf numFmtId="0" fontId="0" fillId="4" borderId="67" xfId="0" applyFill="1" applyBorder="1" applyAlignment="1">
      <alignment vertical="top"/>
    </xf>
    <xf numFmtId="0" fontId="15" fillId="0" borderId="56" xfId="0" applyNumberFormat="1" applyFont="1" applyBorder="1" applyAlignment="1">
      <alignment horizontal="center" vertical="top" wrapText="1" shrinkToFit="1"/>
    </xf>
    <xf numFmtId="0" fontId="7" fillId="0" borderId="56" xfId="0" applyFont="1" applyBorder="1" applyAlignment="1">
      <alignment horizontal="center" vertical="top" shrinkToFit="1"/>
    </xf>
    <xf numFmtId="0" fontId="16" fillId="0" borderId="24" xfId="0" applyNumberFormat="1" applyFont="1" applyBorder="1" applyAlignment="1">
      <alignment horizontal="left" vertical="top" wrapText="1"/>
    </xf>
    <xf numFmtId="0" fontId="16" fillId="0" borderId="25" xfId="0" applyNumberFormat="1" applyFont="1" applyBorder="1" applyAlignment="1">
      <alignment vertical="top" wrapText="1" shrinkToFit="1"/>
    </xf>
    <xf numFmtId="172" fontId="16" fillId="0" borderId="25" xfId="0" applyNumberFormat="1" applyFont="1" applyBorder="1" applyAlignment="1">
      <alignment vertical="top" wrapText="1" shrinkToFit="1"/>
    </xf>
    <xf numFmtId="4" fontId="16" fillId="0" borderId="25" xfId="0" applyNumberFormat="1" applyFont="1" applyBorder="1" applyAlignment="1">
      <alignment vertical="top" wrapText="1" shrinkToFit="1"/>
    </xf>
    <xf numFmtId="4" fontId="16" fillId="0" borderId="56"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8"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39</v>
      </c>
      <c r="B17" s="86"/>
      <c r="C17" s="86"/>
      <c r="D17" s="86"/>
      <c r="E17" s="86"/>
      <c r="F17" s="86"/>
      <c r="G17" s="86"/>
      <c r="H17" s="15"/>
    </row>
  </sheetData>
  <sheetProtection password="C71F"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194</v>
      </c>
      <c r="C4" s="255" t="s">
        <v>195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SUMIF(AM8:AM88,AN5,G8:G88)</f>
        <v>0</v>
      </c>
      <c r="AO6">
        <f>SUMIF(AM8:AM88,AO5,G8:G88)</f>
        <v>0</v>
      </c>
    </row>
    <row r="7" spans="1:60">
      <c r="A7" s="315"/>
      <c r="B7" s="316" t="s">
        <v>216</v>
      </c>
      <c r="C7" s="317" t="s">
        <v>217</v>
      </c>
      <c r="D7" s="318"/>
      <c r="E7" s="319"/>
      <c r="F7" s="320"/>
      <c r="G7" s="320"/>
      <c r="H7" s="321"/>
      <c r="I7" s="322"/>
    </row>
    <row r="8" spans="1:60">
      <c r="A8" s="306" t="s">
        <v>218</v>
      </c>
      <c r="B8" s="261" t="s">
        <v>118</v>
      </c>
      <c r="C8" s="298" t="s">
        <v>119</v>
      </c>
      <c r="D8" s="265"/>
      <c r="E8" s="271"/>
      <c r="F8" s="278">
        <f>SUM(G9:G37)</f>
        <v>0</v>
      </c>
      <c r="G8" s="279"/>
      <c r="H8" s="280"/>
      <c r="I8" s="312"/>
      <c r="AE8" t="s">
        <v>219</v>
      </c>
    </row>
    <row r="9" spans="1:60" outlineLevel="1">
      <c r="A9" s="307"/>
      <c r="B9" s="258" t="s">
        <v>828</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1">
        <v>1</v>
      </c>
      <c r="B10" s="262" t="s">
        <v>829</v>
      </c>
      <c r="C10" s="301" t="s">
        <v>830</v>
      </c>
      <c r="D10" s="267" t="s">
        <v>686</v>
      </c>
      <c r="E10" s="273">
        <v>8.484</v>
      </c>
      <c r="F10" s="286"/>
      <c r="G10" s="284">
        <f>ROUND(E10*F10,2)</f>
        <v>0</v>
      </c>
      <c r="H10" s="283" t="s">
        <v>831</v>
      </c>
      <c r="I10" s="313" t="s">
        <v>227</v>
      </c>
      <c r="J10" s="32"/>
      <c r="K10" s="32"/>
      <c r="L10" s="32"/>
      <c r="M10" s="32"/>
      <c r="N10" s="32"/>
      <c r="O10" s="32"/>
      <c r="P10" s="32"/>
      <c r="Q10" s="32"/>
      <c r="R10" s="32"/>
      <c r="S10" s="32"/>
      <c r="T10" s="32"/>
      <c r="U10" s="32"/>
      <c r="V10" s="32"/>
      <c r="W10" s="32"/>
      <c r="X10" s="32"/>
      <c r="Y10" s="32"/>
      <c r="Z10" s="32"/>
      <c r="AA10" s="32"/>
      <c r="AB10" s="32"/>
      <c r="AC10" s="32"/>
      <c r="AD10" s="32"/>
      <c r="AE10" s="32" t="s">
        <v>228</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3" t="s">
        <v>832</v>
      </c>
      <c r="D11" s="269"/>
      <c r="E11" s="275"/>
      <c r="F11" s="289"/>
      <c r="G11" s="290"/>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251" t="str">
        <f>C11</f>
        <v>Včetně vyčištění dna rýh.</v>
      </c>
      <c r="BB11" s="32"/>
      <c r="BC11" s="32"/>
      <c r="BD11" s="32"/>
      <c r="BE11" s="32"/>
      <c r="BF11" s="32"/>
      <c r="BG11" s="32"/>
      <c r="BH11" s="32"/>
    </row>
    <row r="12" spans="1:60" outlineLevel="1">
      <c r="A12" s="307"/>
      <c r="B12" s="263"/>
      <c r="C12" s="302" t="s">
        <v>833</v>
      </c>
      <c r="D12" s="268"/>
      <c r="E12" s="274"/>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834</v>
      </c>
      <c r="D13" s="268"/>
      <c r="E13" s="274">
        <v>8.484</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59" t="s">
        <v>835</v>
      </c>
      <c r="C14" s="300"/>
      <c r="D14" s="308"/>
      <c r="E14" s="309"/>
      <c r="F14" s="310"/>
      <c r="G14" s="285"/>
      <c r="H14" s="283"/>
      <c r="I14" s="31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11">
        <v>2</v>
      </c>
      <c r="B15" s="262" t="s">
        <v>836</v>
      </c>
      <c r="C15" s="301" t="s">
        <v>837</v>
      </c>
      <c r="D15" s="267" t="s">
        <v>377</v>
      </c>
      <c r="E15" s="273">
        <v>82.7</v>
      </c>
      <c r="F15" s="286"/>
      <c r="G15" s="284">
        <f>ROUND(E15*F15,2)</f>
        <v>0</v>
      </c>
      <c r="H15" s="283" t="s">
        <v>838</v>
      </c>
      <c r="I15" s="313" t="s">
        <v>227</v>
      </c>
      <c r="J15" s="32"/>
      <c r="K15" s="32"/>
      <c r="L15" s="32"/>
      <c r="M15" s="32"/>
      <c r="N15" s="32"/>
      <c r="O15" s="32"/>
      <c r="P15" s="32"/>
      <c r="Q15" s="32"/>
      <c r="R15" s="32"/>
      <c r="S15" s="32"/>
      <c r="T15" s="32"/>
      <c r="U15" s="32"/>
      <c r="V15" s="32"/>
      <c r="W15" s="32"/>
      <c r="X15" s="32"/>
      <c r="Y15" s="32"/>
      <c r="Z15" s="32"/>
      <c r="AA15" s="32"/>
      <c r="AB15" s="32"/>
      <c r="AC15" s="32"/>
      <c r="AD15" s="32"/>
      <c r="AE15" s="32" t="s">
        <v>228</v>
      </c>
      <c r="AF15" s="32"/>
      <c r="AG15" s="32"/>
      <c r="AH15" s="32"/>
      <c r="AI15" s="32"/>
      <c r="AJ15" s="32"/>
      <c r="AK15" s="32"/>
      <c r="AL15" s="32"/>
      <c r="AM15" s="32">
        <v>15</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63"/>
      <c r="C16" s="302" t="s">
        <v>839</v>
      </c>
      <c r="D16" s="268"/>
      <c r="E16" s="274">
        <v>82.7</v>
      </c>
      <c r="F16" s="284"/>
      <c r="G16" s="284"/>
      <c r="H16" s="283"/>
      <c r="I16" s="31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11">
        <v>3</v>
      </c>
      <c r="B17" s="262" t="s">
        <v>840</v>
      </c>
      <c r="C17" s="301" t="s">
        <v>841</v>
      </c>
      <c r="D17" s="267" t="s">
        <v>377</v>
      </c>
      <c r="E17" s="273">
        <v>86.834999999999994</v>
      </c>
      <c r="F17" s="286"/>
      <c r="G17" s="284">
        <f>ROUND(E17*F17,2)</f>
        <v>0</v>
      </c>
      <c r="H17" s="283" t="s">
        <v>317</v>
      </c>
      <c r="I17" s="313" t="s">
        <v>227</v>
      </c>
      <c r="J17" s="32"/>
      <c r="K17" s="32"/>
      <c r="L17" s="32"/>
      <c r="M17" s="32"/>
      <c r="N17" s="32"/>
      <c r="O17" s="32"/>
      <c r="P17" s="32"/>
      <c r="Q17" s="32"/>
      <c r="R17" s="32"/>
      <c r="S17" s="32"/>
      <c r="T17" s="32"/>
      <c r="U17" s="32"/>
      <c r="V17" s="32"/>
      <c r="W17" s="32"/>
      <c r="X17" s="32"/>
      <c r="Y17" s="32"/>
      <c r="Z17" s="32"/>
      <c r="AA17" s="32"/>
      <c r="AB17" s="32"/>
      <c r="AC17" s="32"/>
      <c r="AD17" s="32"/>
      <c r="AE17" s="32" t="s">
        <v>228</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63"/>
      <c r="C18" s="302" t="s">
        <v>842</v>
      </c>
      <c r="D18" s="268"/>
      <c r="E18" s="274">
        <v>86.834999999999994</v>
      </c>
      <c r="F18" s="284"/>
      <c r="G18" s="284"/>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59" t="s">
        <v>835</v>
      </c>
      <c r="C19" s="300"/>
      <c r="D19" s="308"/>
      <c r="E19" s="309"/>
      <c r="F19" s="310"/>
      <c r="G19" s="285"/>
      <c r="H19" s="283"/>
      <c r="I19" s="313"/>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1">
        <v>4</v>
      </c>
      <c r="B20" s="262" t="s">
        <v>843</v>
      </c>
      <c r="C20" s="301" t="s">
        <v>844</v>
      </c>
      <c r="D20" s="267" t="s">
        <v>225</v>
      </c>
      <c r="E20" s="273">
        <v>12</v>
      </c>
      <c r="F20" s="286"/>
      <c r="G20" s="284">
        <f>ROUND(E20*F20,2)</f>
        <v>0</v>
      </c>
      <c r="H20" s="283" t="s">
        <v>838</v>
      </c>
      <c r="I20" s="313" t="s">
        <v>227</v>
      </c>
      <c r="J20" s="32"/>
      <c r="K20" s="32"/>
      <c r="L20" s="32"/>
      <c r="M20" s="32"/>
      <c r="N20" s="32"/>
      <c r="O20" s="32"/>
      <c r="P20" s="32"/>
      <c r="Q20" s="32"/>
      <c r="R20" s="32"/>
      <c r="S20" s="32"/>
      <c r="T20" s="32"/>
      <c r="U20" s="32"/>
      <c r="V20" s="32"/>
      <c r="W20" s="32"/>
      <c r="X20" s="32"/>
      <c r="Y20" s="32"/>
      <c r="Z20" s="32"/>
      <c r="AA20" s="32"/>
      <c r="AB20" s="32"/>
      <c r="AC20" s="32"/>
      <c r="AD20" s="32"/>
      <c r="AE20" s="32" t="s">
        <v>228</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845</v>
      </c>
      <c r="D21" s="268"/>
      <c r="E21" s="274">
        <v>12</v>
      </c>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5</v>
      </c>
      <c r="B22" s="262" t="s">
        <v>846</v>
      </c>
      <c r="C22" s="301" t="s">
        <v>847</v>
      </c>
      <c r="D22" s="267" t="s">
        <v>225</v>
      </c>
      <c r="E22" s="273">
        <v>12</v>
      </c>
      <c r="F22" s="286"/>
      <c r="G22" s="284">
        <f>ROUND(E22*F22,2)</f>
        <v>0</v>
      </c>
      <c r="H22" s="283" t="s">
        <v>317</v>
      </c>
      <c r="I22" s="313" t="s">
        <v>227</v>
      </c>
      <c r="J22" s="32"/>
      <c r="K22" s="32"/>
      <c r="L22" s="32"/>
      <c r="M22" s="32"/>
      <c r="N22" s="32"/>
      <c r="O22" s="32"/>
      <c r="P22" s="32"/>
      <c r="Q22" s="32"/>
      <c r="R22" s="32"/>
      <c r="S22" s="32"/>
      <c r="T22" s="32"/>
      <c r="U22" s="32"/>
      <c r="V22" s="32"/>
      <c r="W22" s="32"/>
      <c r="X22" s="32"/>
      <c r="Y22" s="32"/>
      <c r="Z22" s="32"/>
      <c r="AA22" s="32"/>
      <c r="AB22" s="32"/>
      <c r="AC22" s="32"/>
      <c r="AD22" s="32"/>
      <c r="AE22" s="32" t="s">
        <v>228</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848</v>
      </c>
      <c r="D23" s="268"/>
      <c r="E23" s="274">
        <v>12</v>
      </c>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59" t="s">
        <v>849</v>
      </c>
      <c r="C24" s="300"/>
      <c r="D24" s="308"/>
      <c r="E24" s="309"/>
      <c r="F24" s="310"/>
      <c r="G24" s="285"/>
      <c r="H24" s="283"/>
      <c r="I24" s="313"/>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850</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c r="AD25" s="32"/>
      <c r="AE25" s="32" t="s">
        <v>222</v>
      </c>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6</v>
      </c>
      <c r="B26" s="262" t="s">
        <v>851</v>
      </c>
      <c r="C26" s="301" t="s">
        <v>852</v>
      </c>
      <c r="D26" s="267" t="s">
        <v>686</v>
      </c>
      <c r="E26" s="273">
        <v>42.42</v>
      </c>
      <c r="F26" s="286"/>
      <c r="G26" s="284">
        <f>ROUND(E26*F26,2)</f>
        <v>0</v>
      </c>
      <c r="H26" s="283" t="s">
        <v>831</v>
      </c>
      <c r="I26" s="313" t="s">
        <v>227</v>
      </c>
      <c r="J26" s="32"/>
      <c r="K26" s="32"/>
      <c r="L26" s="32"/>
      <c r="M26" s="32"/>
      <c r="N26" s="32"/>
      <c r="O26" s="32"/>
      <c r="P26" s="32"/>
      <c r="Q26" s="32"/>
      <c r="R26" s="32"/>
      <c r="S26" s="32"/>
      <c r="T26" s="32"/>
      <c r="U26" s="32"/>
      <c r="V26" s="32"/>
      <c r="W26" s="32"/>
      <c r="X26" s="32"/>
      <c r="Y26" s="32"/>
      <c r="Z26" s="32"/>
      <c r="AA26" s="32"/>
      <c r="AB26" s="32"/>
      <c r="AC26" s="32"/>
      <c r="AD26" s="32"/>
      <c r="AE26" s="32" t="s">
        <v>228</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853</v>
      </c>
      <c r="D27" s="268"/>
      <c r="E27" s="274"/>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63"/>
      <c r="C28" s="302" t="s">
        <v>854</v>
      </c>
      <c r="D28" s="268"/>
      <c r="E28" s="274">
        <v>42.42</v>
      </c>
      <c r="F28" s="284"/>
      <c r="G28" s="284"/>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855</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59" t="s">
        <v>856</v>
      </c>
      <c r="C30" s="300"/>
      <c r="D30" s="308"/>
      <c r="E30" s="309"/>
      <c r="F30" s="310"/>
      <c r="G30" s="285"/>
      <c r="H30" s="283"/>
      <c r="I30" s="313"/>
      <c r="J30" s="32"/>
      <c r="K30" s="32"/>
      <c r="L30" s="32"/>
      <c r="M30" s="32"/>
      <c r="N30" s="32"/>
      <c r="O30" s="32"/>
      <c r="P30" s="32"/>
      <c r="Q30" s="32"/>
      <c r="R30" s="32"/>
      <c r="S30" s="32"/>
      <c r="T30" s="32"/>
      <c r="U30" s="32"/>
      <c r="V30" s="32"/>
      <c r="W30" s="32"/>
      <c r="X30" s="32"/>
      <c r="Y30" s="32"/>
      <c r="Z30" s="32"/>
      <c r="AA30" s="32"/>
      <c r="AB30" s="32"/>
      <c r="AC30" s="32"/>
      <c r="AD30" s="32"/>
      <c r="AE30" s="32" t="s">
        <v>222</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11">
        <v>7</v>
      </c>
      <c r="B31" s="262" t="s">
        <v>857</v>
      </c>
      <c r="C31" s="301" t="s">
        <v>858</v>
      </c>
      <c r="D31" s="267" t="s">
        <v>235</v>
      </c>
      <c r="E31" s="273">
        <v>240.38</v>
      </c>
      <c r="F31" s="286"/>
      <c r="G31" s="284">
        <f>ROUND(E31*F31,2)</f>
        <v>0</v>
      </c>
      <c r="H31" s="283" t="s">
        <v>831</v>
      </c>
      <c r="I31" s="313" t="s">
        <v>227</v>
      </c>
      <c r="J31" s="32"/>
      <c r="K31" s="32"/>
      <c r="L31" s="32"/>
      <c r="M31" s="32"/>
      <c r="N31" s="32"/>
      <c r="O31" s="32"/>
      <c r="P31" s="32"/>
      <c r="Q31" s="32"/>
      <c r="R31" s="32"/>
      <c r="S31" s="32"/>
      <c r="T31" s="32"/>
      <c r="U31" s="32"/>
      <c r="V31" s="32"/>
      <c r="W31" s="32"/>
      <c r="X31" s="32"/>
      <c r="Y31" s="32"/>
      <c r="Z31" s="32"/>
      <c r="AA31" s="32"/>
      <c r="AB31" s="32"/>
      <c r="AC31" s="32"/>
      <c r="AD31" s="32"/>
      <c r="AE31" s="32" t="s">
        <v>228</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02" t="s">
        <v>853</v>
      </c>
      <c r="D32" s="268"/>
      <c r="E32" s="274"/>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63"/>
      <c r="C33" s="302" t="s">
        <v>859</v>
      </c>
      <c r="D33" s="268"/>
      <c r="E33" s="274">
        <v>240.38</v>
      </c>
      <c r="F33" s="284"/>
      <c r="G33" s="284"/>
      <c r="H33" s="283"/>
      <c r="I33" s="31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0.399999999999999" outlineLevel="1">
      <c r="A34" s="311">
        <v>8</v>
      </c>
      <c r="B34" s="262" t="s">
        <v>860</v>
      </c>
      <c r="C34" s="301" t="s">
        <v>861</v>
      </c>
      <c r="D34" s="267" t="s">
        <v>235</v>
      </c>
      <c r="E34" s="273">
        <v>264.41800000000001</v>
      </c>
      <c r="F34" s="286"/>
      <c r="G34" s="284">
        <f>ROUND(E34*F34,2)</f>
        <v>0</v>
      </c>
      <c r="H34" s="283"/>
      <c r="I34" s="313" t="s">
        <v>257</v>
      </c>
      <c r="J34" s="32"/>
      <c r="K34" s="32"/>
      <c r="L34" s="32"/>
      <c r="M34" s="32"/>
      <c r="N34" s="32"/>
      <c r="O34" s="32"/>
      <c r="P34" s="32"/>
      <c r="Q34" s="32"/>
      <c r="R34" s="32"/>
      <c r="S34" s="32"/>
      <c r="T34" s="32"/>
      <c r="U34" s="32"/>
      <c r="V34" s="32"/>
      <c r="W34" s="32"/>
      <c r="X34" s="32"/>
      <c r="Y34" s="32"/>
      <c r="Z34" s="32"/>
      <c r="AA34" s="32"/>
      <c r="AB34" s="32"/>
      <c r="AC34" s="32"/>
      <c r="AD34" s="32"/>
      <c r="AE34" s="32" t="s">
        <v>258</v>
      </c>
      <c r="AF34" s="32" t="s">
        <v>407</v>
      </c>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862</v>
      </c>
      <c r="D35" s="268"/>
      <c r="E35" s="274">
        <v>264.41800000000001</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11">
        <v>9</v>
      </c>
      <c r="B36" s="262" t="s">
        <v>863</v>
      </c>
      <c r="C36" s="301" t="s">
        <v>864</v>
      </c>
      <c r="D36" s="267" t="s">
        <v>225</v>
      </c>
      <c r="E36" s="273">
        <v>1</v>
      </c>
      <c r="F36" s="286"/>
      <c r="G36" s="284">
        <f>ROUND(E36*F36,2)</f>
        <v>0</v>
      </c>
      <c r="H36" s="283"/>
      <c r="I36" s="313" t="s">
        <v>257</v>
      </c>
      <c r="J36" s="32"/>
      <c r="K36" s="32"/>
      <c r="L36" s="32"/>
      <c r="M36" s="32"/>
      <c r="N36" s="32"/>
      <c r="O36" s="32"/>
      <c r="P36" s="32"/>
      <c r="Q36" s="32"/>
      <c r="R36" s="32"/>
      <c r="S36" s="32"/>
      <c r="T36" s="32"/>
      <c r="U36" s="32"/>
      <c r="V36" s="32"/>
      <c r="W36" s="32"/>
      <c r="X36" s="32"/>
      <c r="Y36" s="32"/>
      <c r="Z36" s="32"/>
      <c r="AA36" s="32"/>
      <c r="AB36" s="32"/>
      <c r="AC36" s="32"/>
      <c r="AD36" s="32"/>
      <c r="AE36" s="32" t="s">
        <v>258</v>
      </c>
      <c r="AF36" s="32" t="s">
        <v>259</v>
      </c>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865</v>
      </c>
      <c r="D37" s="268"/>
      <c r="E37" s="274">
        <v>1</v>
      </c>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c r="A38" s="306" t="s">
        <v>218</v>
      </c>
      <c r="B38" s="261" t="s">
        <v>138</v>
      </c>
      <c r="C38" s="298" t="s">
        <v>139</v>
      </c>
      <c r="D38" s="265"/>
      <c r="E38" s="271"/>
      <c r="F38" s="287">
        <f>SUM(G39:G43)</f>
        <v>0</v>
      </c>
      <c r="G38" s="288"/>
      <c r="H38" s="280"/>
      <c r="I38" s="312"/>
      <c r="AE38" t="s">
        <v>219</v>
      </c>
    </row>
    <row r="39" spans="1:60" outlineLevel="1">
      <c r="A39" s="307"/>
      <c r="B39" s="258" t="s">
        <v>866</v>
      </c>
      <c r="C39" s="299"/>
      <c r="D39" s="266"/>
      <c r="E39" s="272"/>
      <c r="F39" s="281"/>
      <c r="G39" s="282"/>
      <c r="H39" s="283"/>
      <c r="I39" s="313"/>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59" t="s">
        <v>867</v>
      </c>
      <c r="C40" s="300"/>
      <c r="D40" s="308"/>
      <c r="E40" s="309"/>
      <c r="F40" s="310"/>
      <c r="G40" s="285"/>
      <c r="H40" s="283"/>
      <c r="I40" s="313"/>
      <c r="J40" s="32"/>
      <c r="K40" s="32"/>
      <c r="L40" s="32"/>
      <c r="M40" s="32"/>
      <c r="N40" s="32"/>
      <c r="O40" s="32"/>
      <c r="P40" s="32"/>
      <c r="Q40" s="32"/>
      <c r="R40" s="32"/>
      <c r="S40" s="32"/>
      <c r="T40" s="32"/>
      <c r="U40" s="32"/>
      <c r="V40" s="32"/>
      <c r="W40" s="32"/>
      <c r="X40" s="32"/>
      <c r="Y40" s="32"/>
      <c r="Z40" s="32"/>
      <c r="AA40" s="32"/>
      <c r="AB40" s="32"/>
      <c r="AC40" s="32"/>
      <c r="AD40" s="32"/>
      <c r="AE40" s="32" t="s">
        <v>222</v>
      </c>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1">
        <v>10</v>
      </c>
      <c r="B41" s="262" t="s">
        <v>868</v>
      </c>
      <c r="C41" s="301" t="s">
        <v>869</v>
      </c>
      <c r="D41" s="267" t="s">
        <v>235</v>
      </c>
      <c r="E41" s="273">
        <v>150.07499999999999</v>
      </c>
      <c r="F41" s="286"/>
      <c r="G41" s="284">
        <f>ROUND(E41*F41,2)</f>
        <v>0</v>
      </c>
      <c r="H41" s="283" t="s">
        <v>462</v>
      </c>
      <c r="I41" s="313" t="s">
        <v>227</v>
      </c>
      <c r="J41" s="32"/>
      <c r="K41" s="32"/>
      <c r="L41" s="32"/>
      <c r="M41" s="32"/>
      <c r="N41" s="32"/>
      <c r="O41" s="32"/>
      <c r="P41" s="32"/>
      <c r="Q41" s="32"/>
      <c r="R41" s="32"/>
      <c r="S41" s="32"/>
      <c r="T41" s="32"/>
      <c r="U41" s="32"/>
      <c r="V41" s="32"/>
      <c r="W41" s="32"/>
      <c r="X41" s="32"/>
      <c r="Y41" s="32"/>
      <c r="Z41" s="32"/>
      <c r="AA41" s="32"/>
      <c r="AB41" s="32"/>
      <c r="AC41" s="32"/>
      <c r="AD41" s="32"/>
      <c r="AE41" s="32" t="s">
        <v>228</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870</v>
      </c>
      <c r="D42" s="268"/>
      <c r="E42" s="274"/>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871</v>
      </c>
      <c r="D43" s="268"/>
      <c r="E43" s="274">
        <v>150.07499999999999</v>
      </c>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c r="A44" s="306" t="s">
        <v>218</v>
      </c>
      <c r="B44" s="261" t="s">
        <v>140</v>
      </c>
      <c r="C44" s="298" t="s">
        <v>141</v>
      </c>
      <c r="D44" s="265"/>
      <c r="E44" s="271"/>
      <c r="F44" s="287">
        <f>SUM(G45:G51)</f>
        <v>0</v>
      </c>
      <c r="G44" s="288"/>
      <c r="H44" s="280"/>
      <c r="I44" s="312"/>
      <c r="AE44" t="s">
        <v>219</v>
      </c>
    </row>
    <row r="45" spans="1:60" outlineLevel="1">
      <c r="A45" s="307"/>
      <c r="B45" s="258" t="s">
        <v>468</v>
      </c>
      <c r="C45" s="299"/>
      <c r="D45" s="266"/>
      <c r="E45" s="272"/>
      <c r="F45" s="281"/>
      <c r="G45" s="282"/>
      <c r="H45" s="283"/>
      <c r="I45" s="313"/>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59" t="s">
        <v>469</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c r="AD46" s="32"/>
      <c r="AE46" s="32" t="s">
        <v>222</v>
      </c>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59" t="s">
        <v>470</v>
      </c>
      <c r="C47" s="300"/>
      <c r="D47" s="308"/>
      <c r="E47" s="309"/>
      <c r="F47" s="310"/>
      <c r="G47" s="285"/>
      <c r="H47" s="283"/>
      <c r="I47" s="313"/>
      <c r="J47" s="32"/>
      <c r="K47" s="32"/>
      <c r="L47" s="32"/>
      <c r="M47" s="32"/>
      <c r="N47" s="32"/>
      <c r="O47" s="32"/>
      <c r="P47" s="32"/>
      <c r="Q47" s="32"/>
      <c r="R47" s="32"/>
      <c r="S47" s="32"/>
      <c r="T47" s="32"/>
      <c r="U47" s="32"/>
      <c r="V47" s="32"/>
      <c r="W47" s="32"/>
      <c r="X47" s="32"/>
      <c r="Y47" s="32"/>
      <c r="Z47" s="32"/>
      <c r="AA47" s="32"/>
      <c r="AB47" s="32"/>
      <c r="AC47" s="32">
        <v>1</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11">
        <v>11</v>
      </c>
      <c r="B48" s="262" t="s">
        <v>471</v>
      </c>
      <c r="C48" s="301" t="s">
        <v>472</v>
      </c>
      <c r="D48" s="267" t="s">
        <v>473</v>
      </c>
      <c r="E48" s="273">
        <v>92.363659999999996</v>
      </c>
      <c r="F48" s="286"/>
      <c r="G48" s="284">
        <f>ROUND(E48*F48,2)</f>
        <v>0</v>
      </c>
      <c r="H48" s="283" t="s">
        <v>226</v>
      </c>
      <c r="I48" s="313" t="s">
        <v>227</v>
      </c>
      <c r="J48" s="32"/>
      <c r="K48" s="32"/>
      <c r="L48" s="32"/>
      <c r="M48" s="32"/>
      <c r="N48" s="32"/>
      <c r="O48" s="32"/>
      <c r="P48" s="32"/>
      <c r="Q48" s="32"/>
      <c r="R48" s="32"/>
      <c r="S48" s="32"/>
      <c r="T48" s="32"/>
      <c r="U48" s="32"/>
      <c r="V48" s="32"/>
      <c r="W48" s="32"/>
      <c r="X48" s="32"/>
      <c r="Y48" s="32"/>
      <c r="Z48" s="32"/>
      <c r="AA48" s="32"/>
      <c r="AB48" s="32"/>
      <c r="AC48" s="32"/>
      <c r="AD48" s="32"/>
      <c r="AE48" s="32" t="s">
        <v>228</v>
      </c>
      <c r="AF48" s="32"/>
      <c r="AG48" s="32"/>
      <c r="AH48" s="32"/>
      <c r="AI48" s="32"/>
      <c r="AJ48" s="32"/>
      <c r="AK48" s="32"/>
      <c r="AL48" s="32"/>
      <c r="AM48" s="32">
        <v>15</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474</v>
      </c>
      <c r="D49" s="268"/>
      <c r="E49" s="274"/>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872</v>
      </c>
      <c r="D50" s="268"/>
      <c r="E50" s="274"/>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873</v>
      </c>
      <c r="D51" s="268"/>
      <c r="E51" s="274">
        <v>92.363659999999996</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c r="A52" s="306" t="s">
        <v>218</v>
      </c>
      <c r="B52" s="261" t="s">
        <v>142</v>
      </c>
      <c r="C52" s="298" t="s">
        <v>143</v>
      </c>
      <c r="D52" s="265"/>
      <c r="E52" s="271"/>
      <c r="F52" s="287">
        <f>SUM(G53:G85)</f>
        <v>0</v>
      </c>
      <c r="G52" s="288"/>
      <c r="H52" s="280"/>
      <c r="I52" s="312"/>
      <c r="AE52" t="s">
        <v>219</v>
      </c>
    </row>
    <row r="53" spans="1:60" outlineLevel="1">
      <c r="A53" s="307"/>
      <c r="B53" s="258" t="s">
        <v>874</v>
      </c>
      <c r="C53" s="299"/>
      <c r="D53" s="266"/>
      <c r="E53" s="272"/>
      <c r="F53" s="281"/>
      <c r="G53" s="282"/>
      <c r="H53" s="283"/>
      <c r="I53" s="313"/>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1">
        <v>12</v>
      </c>
      <c r="B54" s="262" t="s">
        <v>875</v>
      </c>
      <c r="C54" s="301" t="s">
        <v>876</v>
      </c>
      <c r="D54" s="267" t="s">
        <v>235</v>
      </c>
      <c r="E54" s="273">
        <v>148.27500000000001</v>
      </c>
      <c r="F54" s="286"/>
      <c r="G54" s="284">
        <f>ROUND(E54*F54,2)</f>
        <v>0</v>
      </c>
      <c r="H54" s="283" t="s">
        <v>877</v>
      </c>
      <c r="I54" s="313" t="s">
        <v>227</v>
      </c>
      <c r="J54" s="32"/>
      <c r="K54" s="32"/>
      <c r="L54" s="32"/>
      <c r="M54" s="32"/>
      <c r="N54" s="32"/>
      <c r="O54" s="32"/>
      <c r="P54" s="32"/>
      <c r="Q54" s="32"/>
      <c r="R54" s="32"/>
      <c r="S54" s="32"/>
      <c r="T54" s="32"/>
      <c r="U54" s="32"/>
      <c r="V54" s="32"/>
      <c r="W54" s="32"/>
      <c r="X54" s="32"/>
      <c r="Y54" s="32"/>
      <c r="Z54" s="32"/>
      <c r="AA54" s="32"/>
      <c r="AB54" s="32"/>
      <c r="AC54" s="32"/>
      <c r="AD54" s="32"/>
      <c r="AE54" s="32" t="s">
        <v>228</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878</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879</v>
      </c>
      <c r="D56" s="268"/>
      <c r="E56" s="274">
        <v>148.27500000000001</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59" t="s">
        <v>880</v>
      </c>
      <c r="C57" s="300"/>
      <c r="D57" s="308"/>
      <c r="E57" s="309"/>
      <c r="F57" s="310"/>
      <c r="G57" s="285"/>
      <c r="H57" s="283"/>
      <c r="I57" s="31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59" t="s">
        <v>881</v>
      </c>
      <c r="C58" s="300"/>
      <c r="D58" s="308"/>
      <c r="E58" s="309"/>
      <c r="F58" s="310"/>
      <c r="G58" s="285"/>
      <c r="H58" s="283"/>
      <c r="I58" s="313"/>
      <c r="J58" s="32"/>
      <c r="K58" s="32"/>
      <c r="L58" s="32"/>
      <c r="M58" s="32"/>
      <c r="N58" s="32"/>
      <c r="O58" s="32"/>
      <c r="P58" s="32"/>
      <c r="Q58" s="32"/>
      <c r="R58" s="32"/>
      <c r="S58" s="32"/>
      <c r="T58" s="32"/>
      <c r="U58" s="32"/>
      <c r="V58" s="32"/>
      <c r="W58" s="32"/>
      <c r="X58" s="32"/>
      <c r="Y58" s="32"/>
      <c r="Z58" s="32"/>
      <c r="AA58" s="32"/>
      <c r="AB58" s="32"/>
      <c r="AC58" s="32">
        <v>1</v>
      </c>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59" t="s">
        <v>882</v>
      </c>
      <c r="C59" s="300"/>
      <c r="D59" s="308"/>
      <c r="E59" s="309"/>
      <c r="F59" s="310"/>
      <c r="G59" s="285"/>
      <c r="H59" s="283"/>
      <c r="I59" s="313"/>
      <c r="J59" s="32"/>
      <c r="K59" s="32"/>
      <c r="L59" s="32"/>
      <c r="M59" s="32"/>
      <c r="N59" s="32"/>
      <c r="O59" s="32"/>
      <c r="P59" s="32"/>
      <c r="Q59" s="32"/>
      <c r="R59" s="32"/>
      <c r="S59" s="32"/>
      <c r="T59" s="32"/>
      <c r="U59" s="32"/>
      <c r="V59" s="32"/>
      <c r="W59" s="32"/>
      <c r="X59" s="32"/>
      <c r="Y59" s="32"/>
      <c r="Z59" s="32"/>
      <c r="AA59" s="32"/>
      <c r="AB59" s="32"/>
      <c r="AC59" s="32">
        <v>2</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11">
        <v>13</v>
      </c>
      <c r="B60" s="262" t="s">
        <v>883</v>
      </c>
      <c r="C60" s="301" t="s">
        <v>884</v>
      </c>
      <c r="D60" s="267" t="s">
        <v>235</v>
      </c>
      <c r="E60" s="273">
        <v>174.63499999999999</v>
      </c>
      <c r="F60" s="286"/>
      <c r="G60" s="284">
        <f>ROUND(E60*F60,2)</f>
        <v>0</v>
      </c>
      <c r="H60" s="283" t="s">
        <v>877</v>
      </c>
      <c r="I60" s="313" t="s">
        <v>227</v>
      </c>
      <c r="J60" s="32"/>
      <c r="K60" s="32"/>
      <c r="L60" s="32"/>
      <c r="M60" s="32"/>
      <c r="N60" s="32"/>
      <c r="O60" s="32"/>
      <c r="P60" s="32"/>
      <c r="Q60" s="32"/>
      <c r="R60" s="32"/>
      <c r="S60" s="32"/>
      <c r="T60" s="32"/>
      <c r="U60" s="32"/>
      <c r="V60" s="32"/>
      <c r="W60" s="32"/>
      <c r="X60" s="32"/>
      <c r="Y60" s="32"/>
      <c r="Z60" s="32"/>
      <c r="AA60" s="32"/>
      <c r="AB60" s="32"/>
      <c r="AC60" s="32"/>
      <c r="AD60" s="32"/>
      <c r="AE60" s="32" t="s">
        <v>228</v>
      </c>
      <c r="AF60" s="32"/>
      <c r="AG60" s="32"/>
      <c r="AH60" s="32"/>
      <c r="AI60" s="32"/>
      <c r="AJ60" s="32"/>
      <c r="AK60" s="32"/>
      <c r="AL60" s="32"/>
      <c r="AM60" s="32">
        <v>15</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885</v>
      </c>
      <c r="D61" s="268"/>
      <c r="E61" s="274"/>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886</v>
      </c>
      <c r="D62" s="268"/>
      <c r="E62" s="274">
        <v>174.63499999999999</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59" t="s">
        <v>887</v>
      </c>
      <c r="C63" s="300"/>
      <c r="D63" s="308"/>
      <c r="E63" s="309"/>
      <c r="F63" s="310"/>
      <c r="G63" s="285"/>
      <c r="H63" s="283"/>
      <c r="I63" s="313"/>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1">
        <v>14</v>
      </c>
      <c r="B64" s="262" t="s">
        <v>888</v>
      </c>
      <c r="C64" s="301" t="s">
        <v>889</v>
      </c>
      <c r="D64" s="267" t="s">
        <v>235</v>
      </c>
      <c r="E64" s="273">
        <v>174.63499999999999</v>
      </c>
      <c r="F64" s="286"/>
      <c r="G64" s="284">
        <f>ROUND(E64*F64,2)</f>
        <v>0</v>
      </c>
      <c r="H64" s="283" t="s">
        <v>877</v>
      </c>
      <c r="I64" s="313" t="s">
        <v>227</v>
      </c>
      <c r="J64" s="32"/>
      <c r="K64" s="32"/>
      <c r="L64" s="32"/>
      <c r="M64" s="32"/>
      <c r="N64" s="32"/>
      <c r="O64" s="32"/>
      <c r="P64" s="32"/>
      <c r="Q64" s="32"/>
      <c r="R64" s="32"/>
      <c r="S64" s="32"/>
      <c r="T64" s="32"/>
      <c r="U64" s="32"/>
      <c r="V64" s="32"/>
      <c r="W64" s="32"/>
      <c r="X64" s="32"/>
      <c r="Y64" s="32"/>
      <c r="Z64" s="32"/>
      <c r="AA64" s="32"/>
      <c r="AB64" s="32"/>
      <c r="AC64" s="32"/>
      <c r="AD64" s="32"/>
      <c r="AE64" s="32" t="s">
        <v>228</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890</v>
      </c>
      <c r="D65" s="268"/>
      <c r="E65" s="274">
        <v>174.63499999999999</v>
      </c>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20.399999999999999" outlineLevel="1">
      <c r="A66" s="311">
        <v>15</v>
      </c>
      <c r="B66" s="262" t="s">
        <v>891</v>
      </c>
      <c r="C66" s="301" t="s">
        <v>892</v>
      </c>
      <c r="D66" s="267" t="s">
        <v>235</v>
      </c>
      <c r="E66" s="273">
        <v>209.56200000000001</v>
      </c>
      <c r="F66" s="286"/>
      <c r="G66" s="284">
        <f>ROUND(E66*F66,2)</f>
        <v>0</v>
      </c>
      <c r="H66" s="283" t="s">
        <v>317</v>
      </c>
      <c r="I66" s="313" t="s">
        <v>227</v>
      </c>
      <c r="J66" s="32"/>
      <c r="K66" s="32"/>
      <c r="L66" s="32"/>
      <c r="M66" s="32"/>
      <c r="N66" s="32"/>
      <c r="O66" s="32"/>
      <c r="P66" s="32"/>
      <c r="Q66" s="32"/>
      <c r="R66" s="32"/>
      <c r="S66" s="32"/>
      <c r="T66" s="32"/>
      <c r="U66" s="32"/>
      <c r="V66" s="32"/>
      <c r="W66" s="32"/>
      <c r="X66" s="32"/>
      <c r="Y66" s="32"/>
      <c r="Z66" s="32"/>
      <c r="AA66" s="32"/>
      <c r="AB66" s="32"/>
      <c r="AC66" s="32"/>
      <c r="AD66" s="32"/>
      <c r="AE66" s="32" t="s">
        <v>228</v>
      </c>
      <c r="AF66" s="32"/>
      <c r="AG66" s="32"/>
      <c r="AH66" s="32"/>
      <c r="AI66" s="32"/>
      <c r="AJ66" s="32"/>
      <c r="AK66" s="32"/>
      <c r="AL66" s="32"/>
      <c r="AM66" s="32">
        <v>15</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893</v>
      </c>
      <c r="D67" s="268"/>
      <c r="E67" s="274">
        <v>209.56200000000001</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59" t="s">
        <v>894</v>
      </c>
      <c r="C68" s="300"/>
      <c r="D68" s="308"/>
      <c r="E68" s="309"/>
      <c r="F68" s="310"/>
      <c r="G68" s="285"/>
      <c r="H68" s="283"/>
      <c r="I68" s="313"/>
      <c r="J68" s="32"/>
      <c r="K68" s="32"/>
      <c r="L68" s="32"/>
      <c r="M68" s="32"/>
      <c r="N68" s="32"/>
      <c r="O68" s="32"/>
      <c r="P68" s="32"/>
      <c r="Q68" s="32"/>
      <c r="R68" s="32"/>
      <c r="S68" s="32"/>
      <c r="T68" s="32"/>
      <c r="U68" s="32"/>
      <c r="V68" s="32"/>
      <c r="W68" s="32"/>
      <c r="X68" s="32"/>
      <c r="Y68" s="32"/>
      <c r="Z68" s="32"/>
      <c r="AA68" s="32"/>
      <c r="AB68" s="32"/>
      <c r="AC68" s="32">
        <v>0</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1">
        <v>16</v>
      </c>
      <c r="B69" s="262" t="s">
        <v>895</v>
      </c>
      <c r="C69" s="301" t="s">
        <v>896</v>
      </c>
      <c r="D69" s="267" t="s">
        <v>235</v>
      </c>
      <c r="E69" s="273">
        <v>163.41499999999999</v>
      </c>
      <c r="F69" s="286"/>
      <c r="G69" s="284">
        <f>ROUND(E69*F69,2)</f>
        <v>0</v>
      </c>
      <c r="H69" s="283" t="s">
        <v>877</v>
      </c>
      <c r="I69" s="313" t="s">
        <v>227</v>
      </c>
      <c r="J69" s="32"/>
      <c r="K69" s="32"/>
      <c r="L69" s="32"/>
      <c r="M69" s="32"/>
      <c r="N69" s="32"/>
      <c r="O69" s="32"/>
      <c r="P69" s="32"/>
      <c r="Q69" s="32"/>
      <c r="R69" s="32"/>
      <c r="S69" s="32"/>
      <c r="T69" s="32"/>
      <c r="U69" s="32"/>
      <c r="V69" s="32"/>
      <c r="W69" s="32"/>
      <c r="X69" s="32"/>
      <c r="Y69" s="32"/>
      <c r="Z69" s="32"/>
      <c r="AA69" s="32"/>
      <c r="AB69" s="32"/>
      <c r="AC69" s="32"/>
      <c r="AD69" s="32"/>
      <c r="AE69" s="32" t="s">
        <v>228</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897</v>
      </c>
      <c r="D70" s="268"/>
      <c r="E70" s="274"/>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898</v>
      </c>
      <c r="D71" s="268"/>
      <c r="E71" s="274">
        <v>163.41499999999999</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11">
        <v>17</v>
      </c>
      <c r="B72" s="262" t="s">
        <v>899</v>
      </c>
      <c r="C72" s="301" t="s">
        <v>900</v>
      </c>
      <c r="D72" s="267" t="s">
        <v>377</v>
      </c>
      <c r="E72" s="273">
        <v>67.5</v>
      </c>
      <c r="F72" s="286"/>
      <c r="G72" s="284">
        <f>ROUND(E72*F72,2)</f>
        <v>0</v>
      </c>
      <c r="H72" s="283" t="s">
        <v>877</v>
      </c>
      <c r="I72" s="313" t="s">
        <v>227</v>
      </c>
      <c r="J72" s="32"/>
      <c r="K72" s="32"/>
      <c r="L72" s="32"/>
      <c r="M72" s="32"/>
      <c r="N72" s="32"/>
      <c r="O72" s="32"/>
      <c r="P72" s="32"/>
      <c r="Q72" s="32"/>
      <c r="R72" s="32"/>
      <c r="S72" s="32"/>
      <c r="T72" s="32"/>
      <c r="U72" s="32"/>
      <c r="V72" s="32"/>
      <c r="W72" s="32"/>
      <c r="X72" s="32"/>
      <c r="Y72" s="32"/>
      <c r="Z72" s="32"/>
      <c r="AA72" s="32"/>
      <c r="AB72" s="32"/>
      <c r="AC72" s="32"/>
      <c r="AD72" s="32"/>
      <c r="AE72" s="32" t="s">
        <v>228</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901</v>
      </c>
      <c r="D73" s="268"/>
      <c r="E73" s="274"/>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902</v>
      </c>
      <c r="D74" s="268"/>
      <c r="E74" s="274">
        <v>67.5</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903</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11">
        <v>18</v>
      </c>
      <c r="B76" s="262" t="s">
        <v>904</v>
      </c>
      <c r="C76" s="301" t="s">
        <v>905</v>
      </c>
      <c r="D76" s="267" t="s">
        <v>235</v>
      </c>
      <c r="E76" s="273">
        <v>163.41499999999999</v>
      </c>
      <c r="F76" s="286"/>
      <c r="G76" s="284">
        <f>ROUND(E76*F76,2)</f>
        <v>0</v>
      </c>
      <c r="H76" s="283" t="s">
        <v>877</v>
      </c>
      <c r="I76" s="313" t="s">
        <v>227</v>
      </c>
      <c r="J76" s="32"/>
      <c r="K76" s="32"/>
      <c r="L76" s="32"/>
      <c r="M76" s="32"/>
      <c r="N76" s="32"/>
      <c r="O76" s="32"/>
      <c r="P76" s="32"/>
      <c r="Q76" s="32"/>
      <c r="R76" s="32"/>
      <c r="S76" s="32"/>
      <c r="T76" s="32"/>
      <c r="U76" s="32"/>
      <c r="V76" s="32"/>
      <c r="W76" s="32"/>
      <c r="X76" s="32"/>
      <c r="Y76" s="32"/>
      <c r="Z76" s="32"/>
      <c r="AA76" s="32"/>
      <c r="AB76" s="32"/>
      <c r="AC76" s="32"/>
      <c r="AD76" s="32"/>
      <c r="AE76" s="32" t="s">
        <v>228</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906</v>
      </c>
      <c r="D77" s="268"/>
      <c r="E77" s="274">
        <v>163.41499999999999</v>
      </c>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20.399999999999999" outlineLevel="1">
      <c r="A78" s="311">
        <v>19</v>
      </c>
      <c r="B78" s="262" t="s">
        <v>860</v>
      </c>
      <c r="C78" s="301" t="s">
        <v>861</v>
      </c>
      <c r="D78" s="267" t="s">
        <v>235</v>
      </c>
      <c r="E78" s="273">
        <v>179.75649999999999</v>
      </c>
      <c r="F78" s="286"/>
      <c r="G78" s="284">
        <f>ROUND(E78*F78,2)</f>
        <v>0</v>
      </c>
      <c r="H78" s="283"/>
      <c r="I78" s="313" t="s">
        <v>257</v>
      </c>
      <c r="J78" s="32"/>
      <c r="K78" s="32"/>
      <c r="L78" s="32"/>
      <c r="M78" s="32"/>
      <c r="N78" s="32"/>
      <c r="O78" s="32"/>
      <c r="P78" s="32"/>
      <c r="Q78" s="32"/>
      <c r="R78" s="32"/>
      <c r="S78" s="32"/>
      <c r="T78" s="32"/>
      <c r="U78" s="32"/>
      <c r="V78" s="32"/>
      <c r="W78" s="32"/>
      <c r="X78" s="32"/>
      <c r="Y78" s="32"/>
      <c r="Z78" s="32"/>
      <c r="AA78" s="32"/>
      <c r="AB78" s="32"/>
      <c r="AC78" s="32"/>
      <c r="AD78" s="32"/>
      <c r="AE78" s="32" t="s">
        <v>258</v>
      </c>
      <c r="AF78" s="32" t="s">
        <v>407</v>
      </c>
      <c r="AG78" s="32"/>
      <c r="AH78" s="32"/>
      <c r="AI78" s="32"/>
      <c r="AJ78" s="32"/>
      <c r="AK78" s="32"/>
      <c r="AL78" s="32"/>
      <c r="AM78" s="32">
        <v>15</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907</v>
      </c>
      <c r="D79" s="268"/>
      <c r="E79" s="274">
        <v>179.75649999999999</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59" t="s">
        <v>908</v>
      </c>
      <c r="C80" s="300"/>
      <c r="D80" s="308"/>
      <c r="E80" s="309"/>
      <c r="F80" s="310"/>
      <c r="G80" s="285"/>
      <c r="H80" s="283"/>
      <c r="I80" s="313"/>
      <c r="J80" s="32"/>
      <c r="K80" s="32"/>
      <c r="L80" s="32"/>
      <c r="M80" s="32"/>
      <c r="N80" s="32"/>
      <c r="O80" s="32"/>
      <c r="P80" s="32"/>
      <c r="Q80" s="32"/>
      <c r="R80" s="32"/>
      <c r="S80" s="32"/>
      <c r="T80" s="32"/>
      <c r="U80" s="32"/>
      <c r="V80" s="32"/>
      <c r="W80" s="32"/>
      <c r="X80" s="32"/>
      <c r="Y80" s="32"/>
      <c r="Z80" s="32"/>
      <c r="AA80" s="32"/>
      <c r="AB80" s="32"/>
      <c r="AC80" s="32">
        <v>0</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59" t="s">
        <v>909</v>
      </c>
      <c r="C81" s="300"/>
      <c r="D81" s="308"/>
      <c r="E81" s="309"/>
      <c r="F81" s="310"/>
      <c r="G81" s="285"/>
      <c r="H81" s="283"/>
      <c r="I81" s="313"/>
      <c r="J81" s="32"/>
      <c r="K81" s="32"/>
      <c r="L81" s="32"/>
      <c r="M81" s="32"/>
      <c r="N81" s="32"/>
      <c r="O81" s="32"/>
      <c r="P81" s="32"/>
      <c r="Q81" s="32"/>
      <c r="R81" s="32"/>
      <c r="S81" s="32"/>
      <c r="T81" s="32"/>
      <c r="U81" s="32"/>
      <c r="V81" s="32"/>
      <c r="W81" s="32"/>
      <c r="X81" s="32"/>
      <c r="Y81" s="32"/>
      <c r="Z81" s="32"/>
      <c r="AA81" s="32"/>
      <c r="AB81" s="32"/>
      <c r="AC81" s="32"/>
      <c r="AD81" s="32"/>
      <c r="AE81" s="32" t="s">
        <v>222</v>
      </c>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v>20</v>
      </c>
      <c r="B82" s="263" t="s">
        <v>910</v>
      </c>
      <c r="C82" s="301" t="s">
        <v>911</v>
      </c>
      <c r="D82" s="267" t="s">
        <v>61</v>
      </c>
      <c r="E82" s="276"/>
      <c r="F82" s="286"/>
      <c r="G82" s="284">
        <f>ROUND(E82*F82,2)</f>
        <v>0</v>
      </c>
      <c r="H82" s="283" t="s">
        <v>877</v>
      </c>
      <c r="I82" s="313" t="s">
        <v>227</v>
      </c>
      <c r="J82" s="32"/>
      <c r="K82" s="32"/>
      <c r="L82" s="32"/>
      <c r="M82" s="32"/>
      <c r="N82" s="32"/>
      <c r="O82" s="32"/>
      <c r="P82" s="32"/>
      <c r="Q82" s="32"/>
      <c r="R82" s="32"/>
      <c r="S82" s="32"/>
      <c r="T82" s="32"/>
      <c r="U82" s="32"/>
      <c r="V82" s="32"/>
      <c r="W82" s="32"/>
      <c r="X82" s="32"/>
      <c r="Y82" s="32"/>
      <c r="Z82" s="32"/>
      <c r="AA82" s="32"/>
      <c r="AB82" s="32"/>
      <c r="AC82" s="32"/>
      <c r="AD82" s="32"/>
      <c r="AE82" s="32" t="s">
        <v>228</v>
      </c>
      <c r="AF82" s="32"/>
      <c r="AG82" s="32"/>
      <c r="AH82" s="32"/>
      <c r="AI82" s="32"/>
      <c r="AJ82" s="32"/>
      <c r="AK82" s="32"/>
      <c r="AL82" s="32"/>
      <c r="AM82" s="32">
        <v>15</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506</v>
      </c>
      <c r="D83" s="268"/>
      <c r="E83" s="274"/>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912</v>
      </c>
      <c r="D84" s="268"/>
      <c r="E84" s="274"/>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3.8" outlineLevel="1" thickBot="1">
      <c r="A85" s="323"/>
      <c r="B85" s="324"/>
      <c r="C85" s="325" t="s">
        <v>913</v>
      </c>
      <c r="D85" s="326"/>
      <c r="E85" s="327">
        <v>851.18200000000002</v>
      </c>
      <c r="F85" s="328"/>
      <c r="G85" s="328"/>
      <c r="H85" s="329"/>
      <c r="I85" s="330"/>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c r="A86" s="249"/>
      <c r="B86" s="264" t="s">
        <v>332</v>
      </c>
      <c r="C86" s="304" t="s">
        <v>332</v>
      </c>
      <c r="D86" s="270"/>
      <c r="E86" s="277"/>
      <c r="F86" s="291"/>
      <c r="G86" s="291"/>
      <c r="H86" s="292"/>
      <c r="I86" s="291"/>
    </row>
    <row r="87" spans="1:60" hidden="1">
      <c r="C87" s="104"/>
      <c r="D87" s="227"/>
    </row>
    <row r="88" spans="1:60" ht="13.8" hidden="1" thickBot="1">
      <c r="A88" s="293"/>
      <c r="B88" s="294" t="s">
        <v>531</v>
      </c>
      <c r="C88" s="305"/>
      <c r="D88" s="295"/>
      <c r="E88" s="296"/>
      <c r="F88" s="296"/>
      <c r="G88" s="297">
        <f>F8+F38+F44+F52</f>
        <v>0</v>
      </c>
    </row>
    <row r="89" spans="1:60">
      <c r="D89" s="227"/>
    </row>
    <row r="90" spans="1:60">
      <c r="D90" s="227"/>
    </row>
    <row r="91" spans="1:60">
      <c r="D91" s="227"/>
    </row>
    <row r="92" spans="1:60">
      <c r="D92" s="227"/>
    </row>
    <row r="93" spans="1:60">
      <c r="D93" s="227"/>
    </row>
    <row r="94" spans="1:60">
      <c r="D94" s="227"/>
    </row>
    <row r="95" spans="1:60">
      <c r="D95" s="227"/>
    </row>
    <row r="96" spans="1:60">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28">
    <mergeCell ref="B68:G68"/>
    <mergeCell ref="B75:G75"/>
    <mergeCell ref="B80:G80"/>
    <mergeCell ref="B81:G81"/>
    <mergeCell ref="F52:G52"/>
    <mergeCell ref="B53:G53"/>
    <mergeCell ref="B57:G57"/>
    <mergeCell ref="B58:G58"/>
    <mergeCell ref="B59:G59"/>
    <mergeCell ref="B63:G63"/>
    <mergeCell ref="B39:G39"/>
    <mergeCell ref="B40:G40"/>
    <mergeCell ref="F44:G44"/>
    <mergeCell ref="B45:G45"/>
    <mergeCell ref="B46:G46"/>
    <mergeCell ref="B47:G47"/>
    <mergeCell ref="B19:G19"/>
    <mergeCell ref="B24:G24"/>
    <mergeCell ref="B25:G25"/>
    <mergeCell ref="B29:G29"/>
    <mergeCell ref="B30:G30"/>
    <mergeCell ref="F38:G38"/>
    <mergeCell ref="A1:G1"/>
    <mergeCell ref="C7:G7"/>
    <mergeCell ref="F8:G8"/>
    <mergeCell ref="B9:G9"/>
    <mergeCell ref="C11:G11"/>
    <mergeCell ref="B14:G14"/>
  </mergeCells>
  <pageMargins left="0.59055118110236204" right="0.39370078740157499" top="0.78740157499999996" bottom="0.78740157499999996" header="0.3" footer="0.3"/>
  <pageSetup scale="94" fitToHeight="0" orientation="landscape"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196</v>
      </c>
      <c r="C4" s="255" t="s">
        <v>197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SUMIF(AM8:AM57,AN5,G8:G57)</f>
        <v>0</v>
      </c>
      <c r="AO6">
        <f>SUMIF(AM8:AM57,AO5,G8:G57)</f>
        <v>0</v>
      </c>
    </row>
    <row r="7" spans="1:60">
      <c r="A7" s="315"/>
      <c r="B7" s="316" t="s">
        <v>216</v>
      </c>
      <c r="C7" s="317" t="s">
        <v>217</v>
      </c>
      <c r="D7" s="318"/>
      <c r="E7" s="319"/>
      <c r="F7" s="320"/>
      <c r="G7" s="320"/>
      <c r="H7" s="321"/>
      <c r="I7" s="322"/>
    </row>
    <row r="8" spans="1:60">
      <c r="A8" s="306" t="s">
        <v>218</v>
      </c>
      <c r="B8" s="261" t="s">
        <v>112</v>
      </c>
      <c r="C8" s="298" t="s">
        <v>113</v>
      </c>
      <c r="D8" s="265"/>
      <c r="E8" s="271"/>
      <c r="F8" s="278">
        <f>SUM(G9:G46)</f>
        <v>0</v>
      </c>
      <c r="G8" s="279"/>
      <c r="H8" s="280"/>
      <c r="I8" s="312"/>
      <c r="AE8" t="s">
        <v>219</v>
      </c>
    </row>
    <row r="9" spans="1:60" outlineLevel="1">
      <c r="A9" s="307"/>
      <c r="B9" s="258" t="s">
        <v>914</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915</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222</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916</v>
      </c>
      <c r="C11" s="301" t="s">
        <v>917</v>
      </c>
      <c r="D11" s="267" t="s">
        <v>686</v>
      </c>
      <c r="E11" s="273">
        <v>190.89</v>
      </c>
      <c r="F11" s="286"/>
      <c r="G11" s="284">
        <f>ROUND(E11*F11,2)</f>
        <v>0</v>
      </c>
      <c r="H11" s="283" t="s">
        <v>918</v>
      </c>
      <c r="I11" s="313" t="s">
        <v>227</v>
      </c>
      <c r="J11" s="32"/>
      <c r="K11" s="32"/>
      <c r="L11" s="32"/>
      <c r="M11" s="32"/>
      <c r="N11" s="32"/>
      <c r="O11" s="32"/>
      <c r="P11" s="32"/>
      <c r="Q11" s="32"/>
      <c r="R11" s="32"/>
      <c r="S11" s="32"/>
      <c r="T11" s="32"/>
      <c r="U11" s="32"/>
      <c r="V11" s="32"/>
      <c r="W11" s="32"/>
      <c r="X11" s="32"/>
      <c r="Y11" s="32"/>
      <c r="Z11" s="32"/>
      <c r="AA11" s="32"/>
      <c r="AB11" s="32"/>
      <c r="AC11" s="32"/>
      <c r="AD11" s="32"/>
      <c r="AE11" s="32" t="s">
        <v>228</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919</v>
      </c>
      <c r="D12" s="268"/>
      <c r="E12" s="274"/>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920</v>
      </c>
      <c r="D13" s="268"/>
      <c r="E13" s="274">
        <v>190.89</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59" t="s">
        <v>921</v>
      </c>
      <c r="C14" s="300"/>
      <c r="D14" s="308"/>
      <c r="E14" s="309"/>
      <c r="F14" s="310"/>
      <c r="G14" s="285"/>
      <c r="H14" s="283"/>
      <c r="I14" s="31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59" t="s">
        <v>922</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c r="AD15" s="32"/>
      <c r="AE15" s="32" t="s">
        <v>222</v>
      </c>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1">
        <v>2</v>
      </c>
      <c r="B16" s="262" t="s">
        <v>923</v>
      </c>
      <c r="C16" s="301" t="s">
        <v>924</v>
      </c>
      <c r="D16" s="267" t="s">
        <v>235</v>
      </c>
      <c r="E16" s="273">
        <v>169.875</v>
      </c>
      <c r="F16" s="286"/>
      <c r="G16" s="284">
        <f>ROUND(E16*F16,2)</f>
        <v>0</v>
      </c>
      <c r="H16" s="283" t="s">
        <v>918</v>
      </c>
      <c r="I16" s="313" t="s">
        <v>227</v>
      </c>
      <c r="J16" s="32"/>
      <c r="K16" s="32"/>
      <c r="L16" s="32"/>
      <c r="M16" s="32"/>
      <c r="N16" s="32"/>
      <c r="O16" s="32"/>
      <c r="P16" s="32"/>
      <c r="Q16" s="32"/>
      <c r="R16" s="32"/>
      <c r="S16" s="32"/>
      <c r="T16" s="32"/>
      <c r="U16" s="32"/>
      <c r="V16" s="32"/>
      <c r="W16" s="32"/>
      <c r="X16" s="32"/>
      <c r="Y16" s="32"/>
      <c r="Z16" s="32"/>
      <c r="AA16" s="32"/>
      <c r="AB16" s="32"/>
      <c r="AC16" s="32"/>
      <c r="AD16" s="32"/>
      <c r="AE16" s="32" t="s">
        <v>228</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63"/>
      <c r="C17" s="302" t="s">
        <v>925</v>
      </c>
      <c r="D17" s="268"/>
      <c r="E17" s="274">
        <v>169.875</v>
      </c>
      <c r="F17" s="284"/>
      <c r="G17" s="284"/>
      <c r="H17" s="283"/>
      <c r="I17" s="3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59" t="s">
        <v>926</v>
      </c>
      <c r="C18" s="300"/>
      <c r="D18" s="308"/>
      <c r="E18" s="309"/>
      <c r="F18" s="310"/>
      <c r="G18" s="285"/>
      <c r="H18" s="283"/>
      <c r="I18" s="313"/>
      <c r="J18" s="32"/>
      <c r="K18" s="32"/>
      <c r="L18" s="32"/>
      <c r="M18" s="32"/>
      <c r="N18" s="32"/>
      <c r="O18" s="32"/>
      <c r="P18" s="32"/>
      <c r="Q18" s="32"/>
      <c r="R18" s="32"/>
      <c r="S18" s="32"/>
      <c r="T18" s="32"/>
      <c r="U18" s="32"/>
      <c r="V18" s="32"/>
      <c r="W18" s="32"/>
      <c r="X18" s="32"/>
      <c r="Y18" s="32"/>
      <c r="Z18" s="32"/>
      <c r="AA18" s="32"/>
      <c r="AB18" s="32"/>
      <c r="AC18" s="32">
        <v>0</v>
      </c>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59" t="s">
        <v>927</v>
      </c>
      <c r="C19" s="300"/>
      <c r="D19" s="308"/>
      <c r="E19" s="309"/>
      <c r="F19" s="310"/>
      <c r="G19" s="285"/>
      <c r="H19" s="283"/>
      <c r="I19" s="313"/>
      <c r="J19" s="32"/>
      <c r="K19" s="32"/>
      <c r="L19" s="32"/>
      <c r="M19" s="32"/>
      <c r="N19" s="32"/>
      <c r="O19" s="32"/>
      <c r="P19" s="32"/>
      <c r="Q19" s="32"/>
      <c r="R19" s="32"/>
      <c r="S19" s="32"/>
      <c r="T19" s="32"/>
      <c r="U19" s="32"/>
      <c r="V19" s="32"/>
      <c r="W19" s="32"/>
      <c r="X19" s="32"/>
      <c r="Y19" s="32"/>
      <c r="Z19" s="32"/>
      <c r="AA19" s="32"/>
      <c r="AB19" s="32"/>
      <c r="AC19" s="32"/>
      <c r="AD19" s="32"/>
      <c r="AE19" s="32" t="s">
        <v>222</v>
      </c>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1">
        <v>3</v>
      </c>
      <c r="B20" s="262" t="s">
        <v>928</v>
      </c>
      <c r="C20" s="301" t="s">
        <v>929</v>
      </c>
      <c r="D20" s="267" t="s">
        <v>235</v>
      </c>
      <c r="E20" s="273">
        <v>169.875</v>
      </c>
      <c r="F20" s="286"/>
      <c r="G20" s="284">
        <f>ROUND(E20*F20,2)</f>
        <v>0</v>
      </c>
      <c r="H20" s="283" t="s">
        <v>918</v>
      </c>
      <c r="I20" s="313" t="s">
        <v>227</v>
      </c>
      <c r="J20" s="32"/>
      <c r="K20" s="32"/>
      <c r="L20" s="32"/>
      <c r="M20" s="32"/>
      <c r="N20" s="32"/>
      <c r="O20" s="32"/>
      <c r="P20" s="32"/>
      <c r="Q20" s="32"/>
      <c r="R20" s="32"/>
      <c r="S20" s="32"/>
      <c r="T20" s="32"/>
      <c r="U20" s="32"/>
      <c r="V20" s="32"/>
      <c r="W20" s="32"/>
      <c r="X20" s="32"/>
      <c r="Y20" s="32"/>
      <c r="Z20" s="32"/>
      <c r="AA20" s="32"/>
      <c r="AB20" s="32"/>
      <c r="AC20" s="32"/>
      <c r="AD20" s="32"/>
      <c r="AE20" s="32" t="s">
        <v>228</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930</v>
      </c>
      <c r="D21" s="268"/>
      <c r="E21" s="274">
        <v>169.875</v>
      </c>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931</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59" t="s">
        <v>932</v>
      </c>
      <c r="C23" s="300"/>
      <c r="D23" s="308"/>
      <c r="E23" s="309"/>
      <c r="F23" s="310"/>
      <c r="G23" s="285"/>
      <c r="H23" s="283"/>
      <c r="I23" s="313"/>
      <c r="J23" s="32"/>
      <c r="K23" s="32"/>
      <c r="L23" s="32"/>
      <c r="M23" s="32"/>
      <c r="N23" s="32"/>
      <c r="O23" s="32"/>
      <c r="P23" s="32"/>
      <c r="Q23" s="32"/>
      <c r="R23" s="32"/>
      <c r="S23" s="32"/>
      <c r="T23" s="32"/>
      <c r="U23" s="32"/>
      <c r="V23" s="32"/>
      <c r="W23" s="32"/>
      <c r="X23" s="32"/>
      <c r="Y23" s="32"/>
      <c r="Z23" s="32"/>
      <c r="AA23" s="32"/>
      <c r="AB23" s="32"/>
      <c r="AC23" s="32"/>
      <c r="AD23" s="32"/>
      <c r="AE23" s="32" t="s">
        <v>222</v>
      </c>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11">
        <v>4</v>
      </c>
      <c r="B24" s="262" t="s">
        <v>933</v>
      </c>
      <c r="C24" s="301" t="s">
        <v>934</v>
      </c>
      <c r="D24" s="267" t="s">
        <v>686</v>
      </c>
      <c r="E24" s="273">
        <v>139.98599999999999</v>
      </c>
      <c r="F24" s="286"/>
      <c r="G24" s="284">
        <f>ROUND(E24*F24,2)</f>
        <v>0</v>
      </c>
      <c r="H24" s="283" t="s">
        <v>918</v>
      </c>
      <c r="I24" s="313" t="s">
        <v>227</v>
      </c>
      <c r="J24" s="32"/>
      <c r="K24" s="32"/>
      <c r="L24" s="32"/>
      <c r="M24" s="32"/>
      <c r="N24" s="32"/>
      <c r="O24" s="32"/>
      <c r="P24" s="32"/>
      <c r="Q24" s="32"/>
      <c r="R24" s="32"/>
      <c r="S24" s="32"/>
      <c r="T24" s="32"/>
      <c r="U24" s="32"/>
      <c r="V24" s="32"/>
      <c r="W24" s="32"/>
      <c r="X24" s="32"/>
      <c r="Y24" s="32"/>
      <c r="Z24" s="32"/>
      <c r="AA24" s="32"/>
      <c r="AB24" s="32"/>
      <c r="AC24" s="32"/>
      <c r="AD24" s="32"/>
      <c r="AE24" s="32" t="s">
        <v>228</v>
      </c>
      <c r="AF24" s="32"/>
      <c r="AG24" s="32"/>
      <c r="AH24" s="32"/>
      <c r="AI24" s="32"/>
      <c r="AJ24" s="32"/>
      <c r="AK24" s="32"/>
      <c r="AL24" s="32"/>
      <c r="AM24" s="32">
        <v>15</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935</v>
      </c>
      <c r="D25" s="268"/>
      <c r="E25" s="274"/>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63"/>
      <c r="C26" s="302" t="s">
        <v>920</v>
      </c>
      <c r="D26" s="268"/>
      <c r="E26" s="274">
        <v>190.89</v>
      </c>
      <c r="F26" s="284"/>
      <c r="G26" s="284"/>
      <c r="H26" s="283"/>
      <c r="I26" s="31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936</v>
      </c>
      <c r="D27" s="268"/>
      <c r="E27" s="274"/>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63"/>
      <c r="C28" s="302" t="s">
        <v>937</v>
      </c>
      <c r="D28" s="268"/>
      <c r="E28" s="274">
        <v>-50.904000000000003</v>
      </c>
      <c r="F28" s="284"/>
      <c r="G28" s="284"/>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938</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59" t="s">
        <v>939</v>
      </c>
      <c r="C30" s="300"/>
      <c r="D30" s="308"/>
      <c r="E30" s="309"/>
      <c r="F30" s="310"/>
      <c r="G30" s="285"/>
      <c r="H30" s="283"/>
      <c r="I30" s="313"/>
      <c r="J30" s="32"/>
      <c r="K30" s="32"/>
      <c r="L30" s="32"/>
      <c r="M30" s="32"/>
      <c r="N30" s="32"/>
      <c r="O30" s="32"/>
      <c r="P30" s="32"/>
      <c r="Q30" s="32"/>
      <c r="R30" s="32"/>
      <c r="S30" s="32"/>
      <c r="T30" s="32"/>
      <c r="U30" s="32"/>
      <c r="V30" s="32"/>
      <c r="W30" s="32"/>
      <c r="X30" s="32"/>
      <c r="Y30" s="32"/>
      <c r="Z30" s="32"/>
      <c r="AA30" s="32"/>
      <c r="AB30" s="32"/>
      <c r="AC30" s="32">
        <v>1</v>
      </c>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11">
        <v>5</v>
      </c>
      <c r="B31" s="262" t="s">
        <v>940</v>
      </c>
      <c r="C31" s="301" t="s">
        <v>941</v>
      </c>
      <c r="D31" s="267" t="s">
        <v>686</v>
      </c>
      <c r="E31" s="273">
        <v>50.634</v>
      </c>
      <c r="F31" s="286"/>
      <c r="G31" s="284">
        <f>ROUND(E31*F31,2)</f>
        <v>0</v>
      </c>
      <c r="H31" s="283" t="s">
        <v>918</v>
      </c>
      <c r="I31" s="313" t="s">
        <v>227</v>
      </c>
      <c r="J31" s="32"/>
      <c r="K31" s="32"/>
      <c r="L31" s="32"/>
      <c r="M31" s="32"/>
      <c r="N31" s="32"/>
      <c r="O31" s="32"/>
      <c r="P31" s="32"/>
      <c r="Q31" s="32"/>
      <c r="R31" s="32"/>
      <c r="S31" s="32"/>
      <c r="T31" s="32"/>
      <c r="U31" s="32"/>
      <c r="V31" s="32"/>
      <c r="W31" s="32"/>
      <c r="X31" s="32"/>
      <c r="Y31" s="32"/>
      <c r="Z31" s="32"/>
      <c r="AA31" s="32"/>
      <c r="AB31" s="32"/>
      <c r="AC31" s="32"/>
      <c r="AD31" s="32"/>
      <c r="AE31" s="32" t="s">
        <v>228</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02" t="s">
        <v>942</v>
      </c>
      <c r="D32" s="268"/>
      <c r="E32" s="274">
        <v>190.62</v>
      </c>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63"/>
      <c r="C33" s="302" t="s">
        <v>943</v>
      </c>
      <c r="D33" s="268"/>
      <c r="E33" s="274">
        <v>-139.98599999999999</v>
      </c>
      <c r="F33" s="284"/>
      <c r="G33" s="284"/>
      <c r="H33" s="283"/>
      <c r="I33" s="31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7"/>
      <c r="B34" s="259" t="s">
        <v>944</v>
      </c>
      <c r="C34" s="300"/>
      <c r="D34" s="308"/>
      <c r="E34" s="309"/>
      <c r="F34" s="310"/>
      <c r="G34" s="285"/>
      <c r="H34" s="283"/>
      <c r="I34" s="313"/>
      <c r="J34" s="32"/>
      <c r="K34" s="32"/>
      <c r="L34" s="32"/>
      <c r="M34" s="32"/>
      <c r="N34" s="32"/>
      <c r="O34" s="32"/>
      <c r="P34" s="32"/>
      <c r="Q34" s="32"/>
      <c r="R34" s="32"/>
      <c r="S34" s="32"/>
      <c r="T34" s="32"/>
      <c r="U34" s="32"/>
      <c r="V34" s="32"/>
      <c r="W34" s="32"/>
      <c r="X34" s="32"/>
      <c r="Y34" s="32"/>
      <c r="Z34" s="32"/>
      <c r="AA34" s="32"/>
      <c r="AB34" s="32"/>
      <c r="AC34" s="32">
        <v>0</v>
      </c>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59" t="s">
        <v>945</v>
      </c>
      <c r="C35" s="300"/>
      <c r="D35" s="308"/>
      <c r="E35" s="309"/>
      <c r="F35" s="310"/>
      <c r="G35" s="285"/>
      <c r="H35" s="283"/>
      <c r="I35" s="313"/>
      <c r="J35" s="32"/>
      <c r="K35" s="32"/>
      <c r="L35" s="32"/>
      <c r="M35" s="32"/>
      <c r="N35" s="32"/>
      <c r="O35" s="32"/>
      <c r="P35" s="32"/>
      <c r="Q35" s="32"/>
      <c r="R35" s="32"/>
      <c r="S35" s="32"/>
      <c r="T35" s="32"/>
      <c r="U35" s="32"/>
      <c r="V35" s="32"/>
      <c r="W35" s="32"/>
      <c r="X35" s="32"/>
      <c r="Y35" s="32"/>
      <c r="Z35" s="32"/>
      <c r="AA35" s="32"/>
      <c r="AB35" s="32"/>
      <c r="AC35" s="32"/>
      <c r="AD35" s="32"/>
      <c r="AE35" s="32" t="s">
        <v>222</v>
      </c>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11">
        <v>6</v>
      </c>
      <c r="B36" s="262" t="s">
        <v>946</v>
      </c>
      <c r="C36" s="301" t="s">
        <v>947</v>
      </c>
      <c r="D36" s="267" t="s">
        <v>686</v>
      </c>
      <c r="E36" s="273">
        <v>50.634</v>
      </c>
      <c r="F36" s="286"/>
      <c r="G36" s="284">
        <f>ROUND(E36*F36,2)</f>
        <v>0</v>
      </c>
      <c r="H36" s="283" t="s">
        <v>918</v>
      </c>
      <c r="I36" s="313" t="s">
        <v>227</v>
      </c>
      <c r="J36" s="32"/>
      <c r="K36" s="32"/>
      <c r="L36" s="32"/>
      <c r="M36" s="32"/>
      <c r="N36" s="32"/>
      <c r="O36" s="32"/>
      <c r="P36" s="32"/>
      <c r="Q36" s="32"/>
      <c r="R36" s="32"/>
      <c r="S36" s="32"/>
      <c r="T36" s="32"/>
      <c r="U36" s="32"/>
      <c r="V36" s="32"/>
      <c r="W36" s="32"/>
      <c r="X36" s="32"/>
      <c r="Y36" s="32"/>
      <c r="Z36" s="32"/>
      <c r="AA36" s="32"/>
      <c r="AB36" s="32"/>
      <c r="AC36" s="32"/>
      <c r="AD36" s="32"/>
      <c r="AE36" s="32" t="s">
        <v>228</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948</v>
      </c>
      <c r="D37" s="268"/>
      <c r="E37" s="274"/>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63"/>
      <c r="C38" s="302" t="s">
        <v>949</v>
      </c>
      <c r="D38" s="268"/>
      <c r="E38" s="274">
        <v>50.634</v>
      </c>
      <c r="F38" s="284"/>
      <c r="G38" s="284"/>
      <c r="H38" s="283"/>
      <c r="I38" s="3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59" t="s">
        <v>950</v>
      </c>
      <c r="C39" s="300"/>
      <c r="D39" s="308"/>
      <c r="E39" s="309"/>
      <c r="F39" s="310"/>
      <c r="G39" s="285"/>
      <c r="H39" s="283"/>
      <c r="I39" s="313"/>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11">
        <v>7</v>
      </c>
      <c r="B40" s="262" t="s">
        <v>951</v>
      </c>
      <c r="C40" s="301" t="s">
        <v>952</v>
      </c>
      <c r="D40" s="267" t="s">
        <v>473</v>
      </c>
      <c r="E40" s="273">
        <v>91.141199999999998</v>
      </c>
      <c r="F40" s="286"/>
      <c r="G40" s="284">
        <f>ROUND(E40*F40,2)</f>
        <v>0</v>
      </c>
      <c r="H40" s="283" t="s">
        <v>918</v>
      </c>
      <c r="I40" s="313" t="s">
        <v>227</v>
      </c>
      <c r="J40" s="32"/>
      <c r="K40" s="32"/>
      <c r="L40" s="32"/>
      <c r="M40" s="32"/>
      <c r="N40" s="32"/>
      <c r="O40" s="32"/>
      <c r="P40" s="32"/>
      <c r="Q40" s="32"/>
      <c r="R40" s="32"/>
      <c r="S40" s="32"/>
      <c r="T40" s="32"/>
      <c r="U40" s="32"/>
      <c r="V40" s="32"/>
      <c r="W40" s="32"/>
      <c r="X40" s="32"/>
      <c r="Y40" s="32"/>
      <c r="Z40" s="32"/>
      <c r="AA40" s="32"/>
      <c r="AB40" s="32"/>
      <c r="AC40" s="32"/>
      <c r="AD40" s="32"/>
      <c r="AE40" s="32" t="s">
        <v>228</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63"/>
      <c r="C41" s="302" t="s">
        <v>953</v>
      </c>
      <c r="D41" s="268"/>
      <c r="E41" s="274">
        <v>91.141199999999998</v>
      </c>
      <c r="F41" s="284"/>
      <c r="G41" s="284"/>
      <c r="H41" s="283"/>
      <c r="I41" s="3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954</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0</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59" t="s">
        <v>955</v>
      </c>
      <c r="C43" s="300"/>
      <c r="D43" s="308"/>
      <c r="E43" s="309"/>
      <c r="F43" s="310"/>
      <c r="G43" s="285"/>
      <c r="H43" s="283"/>
      <c r="I43" s="313"/>
      <c r="J43" s="32"/>
      <c r="K43" s="32"/>
      <c r="L43" s="32"/>
      <c r="M43" s="32"/>
      <c r="N43" s="32"/>
      <c r="O43" s="32"/>
      <c r="P43" s="32"/>
      <c r="Q43" s="32"/>
      <c r="R43" s="32"/>
      <c r="S43" s="32"/>
      <c r="T43" s="32"/>
      <c r="U43" s="32"/>
      <c r="V43" s="32"/>
      <c r="W43" s="32"/>
      <c r="X43" s="32"/>
      <c r="Y43" s="32"/>
      <c r="Z43" s="32"/>
      <c r="AA43" s="32"/>
      <c r="AB43" s="32"/>
      <c r="AC43" s="32"/>
      <c r="AD43" s="32"/>
      <c r="AE43" s="32" t="s">
        <v>222</v>
      </c>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11">
        <v>8</v>
      </c>
      <c r="B44" s="262" t="s">
        <v>956</v>
      </c>
      <c r="C44" s="301" t="s">
        <v>957</v>
      </c>
      <c r="D44" s="267" t="s">
        <v>235</v>
      </c>
      <c r="E44" s="273">
        <v>84.84</v>
      </c>
      <c r="F44" s="286"/>
      <c r="G44" s="284">
        <f>ROUND(E44*F44,2)</f>
        <v>0</v>
      </c>
      <c r="H44" s="283" t="s">
        <v>918</v>
      </c>
      <c r="I44" s="313" t="s">
        <v>227</v>
      </c>
      <c r="J44" s="32"/>
      <c r="K44" s="32"/>
      <c r="L44" s="32"/>
      <c r="M44" s="32"/>
      <c r="N44" s="32"/>
      <c r="O44" s="32"/>
      <c r="P44" s="32"/>
      <c r="Q44" s="32"/>
      <c r="R44" s="32"/>
      <c r="S44" s="32"/>
      <c r="T44" s="32"/>
      <c r="U44" s="32"/>
      <c r="V44" s="32"/>
      <c r="W44" s="32"/>
      <c r="X44" s="32"/>
      <c r="Y44" s="32"/>
      <c r="Z44" s="32"/>
      <c r="AA44" s="32"/>
      <c r="AB44" s="32"/>
      <c r="AC44" s="32"/>
      <c r="AD44" s="32"/>
      <c r="AE44" s="32" t="s">
        <v>228</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958</v>
      </c>
      <c r="D45" s="268"/>
      <c r="E45" s="274"/>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959</v>
      </c>
      <c r="D46" s="268"/>
      <c r="E46" s="274">
        <v>84.84</v>
      </c>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c r="A47" s="306" t="s">
        <v>218</v>
      </c>
      <c r="B47" s="261" t="s">
        <v>140</v>
      </c>
      <c r="C47" s="298" t="s">
        <v>141</v>
      </c>
      <c r="D47" s="265"/>
      <c r="E47" s="271"/>
      <c r="F47" s="287">
        <f>SUM(G48:G54)</f>
        <v>0</v>
      </c>
      <c r="G47" s="288"/>
      <c r="H47" s="280"/>
      <c r="I47" s="312"/>
      <c r="AE47" t="s">
        <v>219</v>
      </c>
    </row>
    <row r="48" spans="1:60" outlineLevel="1">
      <c r="A48" s="307"/>
      <c r="B48" s="258" t="s">
        <v>468</v>
      </c>
      <c r="C48" s="299"/>
      <c r="D48" s="266"/>
      <c r="E48" s="272"/>
      <c r="F48" s="281"/>
      <c r="G48" s="282"/>
      <c r="H48" s="283"/>
      <c r="I48" s="313"/>
      <c r="J48" s="32"/>
      <c r="K48" s="32"/>
      <c r="L48" s="32"/>
      <c r="M48" s="32"/>
      <c r="N48" s="32"/>
      <c r="O48" s="32"/>
      <c r="P48" s="32"/>
      <c r="Q48" s="32"/>
      <c r="R48" s="32"/>
      <c r="S48" s="32"/>
      <c r="T48" s="32"/>
      <c r="U48" s="32"/>
      <c r="V48" s="32"/>
      <c r="W48" s="32"/>
      <c r="X48" s="32"/>
      <c r="Y48" s="32"/>
      <c r="Z48" s="32"/>
      <c r="AA48" s="32"/>
      <c r="AB48" s="32"/>
      <c r="AC48" s="32">
        <v>0</v>
      </c>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59" t="s">
        <v>469</v>
      </c>
      <c r="C49" s="300"/>
      <c r="D49" s="308"/>
      <c r="E49" s="309"/>
      <c r="F49" s="310"/>
      <c r="G49" s="285"/>
      <c r="H49" s="283"/>
      <c r="I49" s="313"/>
      <c r="J49" s="32"/>
      <c r="K49" s="32"/>
      <c r="L49" s="32"/>
      <c r="M49" s="32"/>
      <c r="N49" s="32"/>
      <c r="O49" s="32"/>
      <c r="P49" s="32"/>
      <c r="Q49" s="32"/>
      <c r="R49" s="32"/>
      <c r="S49" s="32"/>
      <c r="T49" s="32"/>
      <c r="U49" s="32"/>
      <c r="V49" s="32"/>
      <c r="W49" s="32"/>
      <c r="X49" s="32"/>
      <c r="Y49" s="32"/>
      <c r="Z49" s="32"/>
      <c r="AA49" s="32"/>
      <c r="AB49" s="32"/>
      <c r="AC49" s="32"/>
      <c r="AD49" s="32"/>
      <c r="AE49" s="32" t="s">
        <v>222</v>
      </c>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59" t="s">
        <v>470</v>
      </c>
      <c r="C50" s="300"/>
      <c r="D50" s="308"/>
      <c r="E50" s="309"/>
      <c r="F50" s="310"/>
      <c r="G50" s="285"/>
      <c r="H50" s="283"/>
      <c r="I50" s="313"/>
      <c r="J50" s="32"/>
      <c r="K50" s="32"/>
      <c r="L50" s="32"/>
      <c r="M50" s="32"/>
      <c r="N50" s="32"/>
      <c r="O50" s="32"/>
      <c r="P50" s="32"/>
      <c r="Q50" s="32"/>
      <c r="R50" s="32"/>
      <c r="S50" s="32"/>
      <c r="T50" s="32"/>
      <c r="U50" s="32"/>
      <c r="V50" s="32"/>
      <c r="W50" s="32"/>
      <c r="X50" s="32"/>
      <c r="Y50" s="32"/>
      <c r="Z50" s="32"/>
      <c r="AA50" s="32"/>
      <c r="AB50" s="32"/>
      <c r="AC50" s="32">
        <v>1</v>
      </c>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11">
        <v>9</v>
      </c>
      <c r="B51" s="262" t="s">
        <v>471</v>
      </c>
      <c r="C51" s="301" t="s">
        <v>472</v>
      </c>
      <c r="D51" s="267" t="s">
        <v>473</v>
      </c>
      <c r="E51" s="273">
        <v>0.14609</v>
      </c>
      <c r="F51" s="286"/>
      <c r="G51" s="284">
        <f>ROUND(E51*F51,2)</f>
        <v>0</v>
      </c>
      <c r="H51" s="283" t="s">
        <v>226</v>
      </c>
      <c r="I51" s="313" t="s">
        <v>227</v>
      </c>
      <c r="J51" s="32"/>
      <c r="K51" s="32"/>
      <c r="L51" s="32"/>
      <c r="M51" s="32"/>
      <c r="N51" s="32"/>
      <c r="O51" s="32"/>
      <c r="P51" s="32"/>
      <c r="Q51" s="32"/>
      <c r="R51" s="32"/>
      <c r="S51" s="32"/>
      <c r="T51" s="32"/>
      <c r="U51" s="32"/>
      <c r="V51" s="32"/>
      <c r="W51" s="32"/>
      <c r="X51" s="32"/>
      <c r="Y51" s="32"/>
      <c r="Z51" s="32"/>
      <c r="AA51" s="32"/>
      <c r="AB51" s="32"/>
      <c r="AC51" s="32"/>
      <c r="AD51" s="32"/>
      <c r="AE51" s="32" t="s">
        <v>228</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474</v>
      </c>
      <c r="D52" s="268"/>
      <c r="E52" s="274"/>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960</v>
      </c>
      <c r="D53" s="268"/>
      <c r="E53" s="274"/>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13.8" outlineLevel="1" thickBot="1">
      <c r="A54" s="323"/>
      <c r="B54" s="324"/>
      <c r="C54" s="325" t="s">
        <v>961</v>
      </c>
      <c r="D54" s="326"/>
      <c r="E54" s="327">
        <v>0.14609</v>
      </c>
      <c r="F54" s="328"/>
      <c r="G54" s="328"/>
      <c r="H54" s="329"/>
      <c r="I54" s="330"/>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c r="A55" s="249"/>
      <c r="B55" s="264" t="s">
        <v>332</v>
      </c>
      <c r="C55" s="304" t="s">
        <v>332</v>
      </c>
      <c r="D55" s="270"/>
      <c r="E55" s="277"/>
      <c r="F55" s="291"/>
      <c r="G55" s="291"/>
      <c r="H55" s="292"/>
      <c r="I55" s="291"/>
    </row>
    <row r="56" spans="1:60" hidden="1">
      <c r="C56" s="104"/>
      <c r="D56" s="227"/>
    </row>
    <row r="57" spans="1:60" ht="13.8" hidden="1" thickBot="1">
      <c r="A57" s="293"/>
      <c r="B57" s="294" t="s">
        <v>531</v>
      </c>
      <c r="C57" s="305"/>
      <c r="D57" s="295"/>
      <c r="E57" s="296"/>
      <c r="F57" s="296"/>
      <c r="G57" s="297">
        <f>F8+F47</f>
        <v>0</v>
      </c>
    </row>
    <row r="58" spans="1:60">
      <c r="D58" s="227"/>
    </row>
    <row r="59" spans="1:60">
      <c r="D59" s="227"/>
    </row>
    <row r="60" spans="1:60">
      <c r="D60" s="227"/>
    </row>
    <row r="61" spans="1:60">
      <c r="D61" s="227"/>
    </row>
    <row r="62" spans="1:60">
      <c r="D62" s="227"/>
    </row>
    <row r="63" spans="1:60">
      <c r="D63" s="227"/>
    </row>
    <row r="64" spans="1:60">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22">
    <mergeCell ref="F47:G47"/>
    <mergeCell ref="B48:G48"/>
    <mergeCell ref="B49:G49"/>
    <mergeCell ref="B50:G50"/>
    <mergeCell ref="B30:G30"/>
    <mergeCell ref="B34:G34"/>
    <mergeCell ref="B35:G35"/>
    <mergeCell ref="B39:G39"/>
    <mergeCell ref="B42:G42"/>
    <mergeCell ref="B43:G43"/>
    <mergeCell ref="B15:G15"/>
    <mergeCell ref="B18:G18"/>
    <mergeCell ref="B19:G19"/>
    <mergeCell ref="B22:G22"/>
    <mergeCell ref="B23:G23"/>
    <mergeCell ref="B29:G29"/>
    <mergeCell ref="A1:G1"/>
    <mergeCell ref="C7:G7"/>
    <mergeCell ref="F8:G8"/>
    <mergeCell ref="B9:G9"/>
    <mergeCell ref="B10:G10"/>
    <mergeCell ref="B14:G14"/>
  </mergeCells>
  <pageMargins left="0.59055118110236204" right="0.39370078740157499" top="0.78740157499999996" bottom="0.78740157499999996"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198</v>
      </c>
      <c r="C4" s="255" t="s">
        <v>199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SUMIF(AM8:AM26,AN5,G8:G26)</f>
        <v>0</v>
      </c>
      <c r="AO6">
        <f>SUMIF(AM8:AM26,AO5,G8:G26)</f>
        <v>0</v>
      </c>
    </row>
    <row r="7" spans="1:60">
      <c r="A7" s="315"/>
      <c r="B7" s="316" t="s">
        <v>216</v>
      </c>
      <c r="C7" s="317" t="s">
        <v>217</v>
      </c>
      <c r="D7" s="318"/>
      <c r="E7" s="319"/>
      <c r="F7" s="320"/>
      <c r="G7" s="320"/>
      <c r="H7" s="321"/>
      <c r="I7" s="322"/>
    </row>
    <row r="8" spans="1:60">
      <c r="A8" s="306" t="s">
        <v>218</v>
      </c>
      <c r="B8" s="261" t="s">
        <v>166</v>
      </c>
      <c r="C8" s="298" t="s">
        <v>167</v>
      </c>
      <c r="D8" s="265"/>
      <c r="E8" s="271"/>
      <c r="F8" s="278">
        <f>SUM(G9:G23)</f>
        <v>0</v>
      </c>
      <c r="G8" s="279"/>
      <c r="H8" s="280"/>
      <c r="I8" s="312"/>
      <c r="AE8" t="s">
        <v>219</v>
      </c>
    </row>
    <row r="9" spans="1:60" outlineLevel="1">
      <c r="A9" s="307"/>
      <c r="B9" s="258" t="s">
        <v>962</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963</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964</v>
      </c>
      <c r="C11" s="301" t="s">
        <v>965</v>
      </c>
      <c r="D11" s="267" t="s">
        <v>473</v>
      </c>
      <c r="E11" s="273">
        <v>79.746290000000002</v>
      </c>
      <c r="F11" s="286"/>
      <c r="G11" s="284">
        <f>ROUND(E11*F11,2)</f>
        <v>0</v>
      </c>
      <c r="H11" s="283" t="s">
        <v>462</v>
      </c>
      <c r="I11" s="313" t="s">
        <v>227</v>
      </c>
      <c r="J11" s="32"/>
      <c r="K11" s="32"/>
      <c r="L11" s="32"/>
      <c r="M11" s="32"/>
      <c r="N11" s="32"/>
      <c r="O11" s="32"/>
      <c r="P11" s="32"/>
      <c r="Q11" s="32"/>
      <c r="R11" s="32"/>
      <c r="S11" s="32"/>
      <c r="T11" s="32"/>
      <c r="U11" s="32"/>
      <c r="V11" s="32"/>
      <c r="W11" s="32"/>
      <c r="X11" s="32"/>
      <c r="Y11" s="32"/>
      <c r="Z11" s="32"/>
      <c r="AA11" s="32"/>
      <c r="AB11" s="32"/>
      <c r="AC11" s="32"/>
      <c r="AD11" s="32"/>
      <c r="AE11" s="32" t="s">
        <v>228</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962</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963</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966</v>
      </c>
      <c r="C14" s="301" t="s">
        <v>967</v>
      </c>
      <c r="D14" s="267" t="s">
        <v>473</v>
      </c>
      <c r="E14" s="273">
        <v>79.746290000000002</v>
      </c>
      <c r="F14" s="286"/>
      <c r="G14" s="284">
        <f>ROUND(E14*F14,2)</f>
        <v>0</v>
      </c>
      <c r="H14" s="283" t="s">
        <v>462</v>
      </c>
      <c r="I14" s="313" t="s">
        <v>227</v>
      </c>
      <c r="J14" s="32"/>
      <c r="K14" s="32"/>
      <c r="L14" s="32"/>
      <c r="M14" s="32"/>
      <c r="N14" s="32"/>
      <c r="O14" s="32"/>
      <c r="P14" s="32"/>
      <c r="Q14" s="32"/>
      <c r="R14" s="32"/>
      <c r="S14" s="32"/>
      <c r="T14" s="32"/>
      <c r="U14" s="32"/>
      <c r="V14" s="32"/>
      <c r="W14" s="32"/>
      <c r="X14" s="32"/>
      <c r="Y14" s="32"/>
      <c r="Z14" s="32"/>
      <c r="AA14" s="32"/>
      <c r="AB14" s="32"/>
      <c r="AC14" s="32"/>
      <c r="AD14" s="32"/>
      <c r="AE14" s="32" t="s">
        <v>228</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59" t="s">
        <v>968</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1">
        <v>3</v>
      </c>
      <c r="B16" s="262" t="s">
        <v>969</v>
      </c>
      <c r="C16" s="301" t="s">
        <v>970</v>
      </c>
      <c r="D16" s="267" t="s">
        <v>473</v>
      </c>
      <c r="E16" s="273">
        <v>79.746290000000002</v>
      </c>
      <c r="F16" s="286"/>
      <c r="G16" s="284">
        <f>ROUND(E16*F16,2)</f>
        <v>0</v>
      </c>
      <c r="H16" s="283" t="s">
        <v>462</v>
      </c>
      <c r="I16" s="313" t="s">
        <v>227</v>
      </c>
      <c r="J16" s="32"/>
      <c r="K16" s="32"/>
      <c r="L16" s="32"/>
      <c r="M16" s="32"/>
      <c r="N16" s="32"/>
      <c r="O16" s="32"/>
      <c r="P16" s="32"/>
      <c r="Q16" s="32"/>
      <c r="R16" s="32"/>
      <c r="S16" s="32"/>
      <c r="T16" s="32"/>
      <c r="U16" s="32"/>
      <c r="V16" s="32"/>
      <c r="W16" s="32"/>
      <c r="X16" s="32"/>
      <c r="Y16" s="32"/>
      <c r="Z16" s="32"/>
      <c r="AA16" s="32"/>
      <c r="AB16" s="32"/>
      <c r="AC16" s="32"/>
      <c r="AD16" s="32"/>
      <c r="AE16" s="32" t="s">
        <v>228</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63"/>
      <c r="C17" s="303" t="s">
        <v>971</v>
      </c>
      <c r="D17" s="269"/>
      <c r="E17" s="275"/>
      <c r="F17" s="289"/>
      <c r="G17" s="290"/>
      <c r="H17" s="283"/>
      <c r="I17" s="3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51" t="str">
        <f>C17</f>
        <v>Včetně naložení na dopravní prostředek a složení na skládku, bez poplatku za skládku.</v>
      </c>
      <c r="BB17" s="32"/>
      <c r="BC17" s="32"/>
      <c r="BD17" s="32"/>
      <c r="BE17" s="32"/>
      <c r="BF17" s="32"/>
      <c r="BG17" s="32"/>
      <c r="BH17" s="32"/>
    </row>
    <row r="18" spans="1:60" outlineLevel="1">
      <c r="A18" s="311">
        <v>4</v>
      </c>
      <c r="B18" s="262" t="s">
        <v>972</v>
      </c>
      <c r="C18" s="301" t="s">
        <v>973</v>
      </c>
      <c r="D18" s="267" t="s">
        <v>473</v>
      </c>
      <c r="E18" s="273">
        <v>1515.1795999999999</v>
      </c>
      <c r="F18" s="286"/>
      <c r="G18" s="284">
        <f>ROUND(E18*F18,2)</f>
        <v>0</v>
      </c>
      <c r="H18" s="283" t="s">
        <v>462</v>
      </c>
      <c r="I18" s="313" t="s">
        <v>227</v>
      </c>
      <c r="J18" s="32"/>
      <c r="K18" s="32"/>
      <c r="L18" s="32"/>
      <c r="M18" s="32"/>
      <c r="N18" s="32"/>
      <c r="O18" s="32"/>
      <c r="P18" s="32"/>
      <c r="Q18" s="32"/>
      <c r="R18" s="32"/>
      <c r="S18" s="32"/>
      <c r="T18" s="32"/>
      <c r="U18" s="32"/>
      <c r="V18" s="32"/>
      <c r="W18" s="32"/>
      <c r="X18" s="32"/>
      <c r="Y18" s="32"/>
      <c r="Z18" s="32"/>
      <c r="AA18" s="32"/>
      <c r="AB18" s="32"/>
      <c r="AC18" s="32"/>
      <c r="AD18" s="32"/>
      <c r="AE18" s="32" t="s">
        <v>228</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59" t="s">
        <v>974</v>
      </c>
      <c r="C19" s="300"/>
      <c r="D19" s="308"/>
      <c r="E19" s="309"/>
      <c r="F19" s="310"/>
      <c r="G19" s="285"/>
      <c r="H19" s="283"/>
      <c r="I19" s="313"/>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1">
        <v>5</v>
      </c>
      <c r="B20" s="262" t="s">
        <v>975</v>
      </c>
      <c r="C20" s="301" t="s">
        <v>976</v>
      </c>
      <c r="D20" s="267" t="s">
        <v>473</v>
      </c>
      <c r="E20" s="273">
        <v>79.746290000000002</v>
      </c>
      <c r="F20" s="286"/>
      <c r="G20" s="284">
        <f>ROUND(E20*F20,2)</f>
        <v>0</v>
      </c>
      <c r="H20" s="283" t="s">
        <v>462</v>
      </c>
      <c r="I20" s="313" t="s">
        <v>227</v>
      </c>
      <c r="J20" s="32"/>
      <c r="K20" s="32"/>
      <c r="L20" s="32"/>
      <c r="M20" s="32"/>
      <c r="N20" s="32"/>
      <c r="O20" s="32"/>
      <c r="P20" s="32"/>
      <c r="Q20" s="32"/>
      <c r="R20" s="32"/>
      <c r="S20" s="32"/>
      <c r="T20" s="32"/>
      <c r="U20" s="32"/>
      <c r="V20" s="32"/>
      <c r="W20" s="32"/>
      <c r="X20" s="32"/>
      <c r="Y20" s="32"/>
      <c r="Z20" s="32"/>
      <c r="AA20" s="32"/>
      <c r="AB20" s="32"/>
      <c r="AC20" s="32"/>
      <c r="AD20" s="32"/>
      <c r="AE20" s="32" t="s">
        <v>228</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11">
        <v>6</v>
      </c>
      <c r="B21" s="262" t="s">
        <v>977</v>
      </c>
      <c r="C21" s="301" t="s">
        <v>978</v>
      </c>
      <c r="D21" s="267" t="s">
        <v>473</v>
      </c>
      <c r="E21" s="273">
        <v>478.47777000000002</v>
      </c>
      <c r="F21" s="286"/>
      <c r="G21" s="284">
        <f>ROUND(E21*F21,2)</f>
        <v>0</v>
      </c>
      <c r="H21" s="283" t="s">
        <v>462</v>
      </c>
      <c r="I21" s="313" t="s">
        <v>227</v>
      </c>
      <c r="J21" s="32"/>
      <c r="K21" s="32"/>
      <c r="L21" s="32"/>
      <c r="M21" s="32"/>
      <c r="N21" s="32"/>
      <c r="O21" s="32"/>
      <c r="P21" s="32"/>
      <c r="Q21" s="32"/>
      <c r="R21" s="32"/>
      <c r="S21" s="32"/>
      <c r="T21" s="32"/>
      <c r="U21" s="32"/>
      <c r="V21" s="32"/>
      <c r="W21" s="32"/>
      <c r="X21" s="32"/>
      <c r="Y21" s="32"/>
      <c r="Z21" s="32"/>
      <c r="AA21" s="32"/>
      <c r="AB21" s="32"/>
      <c r="AC21" s="32"/>
      <c r="AD21" s="32"/>
      <c r="AE21" s="32" t="s">
        <v>228</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979</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3.8" outlineLevel="1" thickBot="1">
      <c r="A23" s="348">
        <v>7</v>
      </c>
      <c r="B23" s="349" t="s">
        <v>980</v>
      </c>
      <c r="C23" s="350" t="s">
        <v>981</v>
      </c>
      <c r="D23" s="351" t="s">
        <v>473</v>
      </c>
      <c r="E23" s="352">
        <v>79.746290000000002</v>
      </c>
      <c r="F23" s="353"/>
      <c r="G23" s="328">
        <f>ROUND(E23*F23,2)</f>
        <v>0</v>
      </c>
      <c r="H23" s="329" t="s">
        <v>462</v>
      </c>
      <c r="I23" s="330" t="s">
        <v>227</v>
      </c>
      <c r="J23" s="32"/>
      <c r="K23" s="32"/>
      <c r="L23" s="32"/>
      <c r="M23" s="32"/>
      <c r="N23" s="32"/>
      <c r="O23" s="32"/>
      <c r="P23" s="32"/>
      <c r="Q23" s="32"/>
      <c r="R23" s="32"/>
      <c r="S23" s="32"/>
      <c r="T23" s="32"/>
      <c r="U23" s="32"/>
      <c r="V23" s="32"/>
      <c r="W23" s="32"/>
      <c r="X23" s="32"/>
      <c r="Y23" s="32"/>
      <c r="Z23" s="32"/>
      <c r="AA23" s="32"/>
      <c r="AB23" s="32"/>
      <c r="AC23" s="32"/>
      <c r="AD23" s="32"/>
      <c r="AE23" s="32" t="s">
        <v>228</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c r="A24" s="249"/>
      <c r="B24" s="264" t="s">
        <v>332</v>
      </c>
      <c r="C24" s="304" t="s">
        <v>332</v>
      </c>
      <c r="D24" s="270"/>
      <c r="E24" s="277"/>
      <c r="F24" s="291"/>
      <c r="G24" s="291"/>
      <c r="H24" s="292"/>
      <c r="I24" s="291"/>
    </row>
    <row r="25" spans="1:60" hidden="1">
      <c r="C25" s="104"/>
      <c r="D25" s="227"/>
    </row>
    <row r="26" spans="1:60" ht="13.8" hidden="1" thickBot="1">
      <c r="A26" s="293"/>
      <c r="B26" s="294" t="s">
        <v>531</v>
      </c>
      <c r="C26" s="305"/>
      <c r="D26" s="295"/>
      <c r="E26" s="296"/>
      <c r="F26" s="296"/>
      <c r="G26" s="297">
        <f>F8</f>
        <v>0</v>
      </c>
    </row>
    <row r="27" spans="1:60">
      <c r="D27" s="227"/>
    </row>
    <row r="28" spans="1:60">
      <c r="D28" s="227"/>
    </row>
    <row r="29" spans="1:60">
      <c r="D29" s="227"/>
    </row>
    <row r="30" spans="1:60">
      <c r="D30" s="227"/>
    </row>
    <row r="31" spans="1:60">
      <c r="D31" s="227"/>
    </row>
    <row r="32" spans="1:60">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1">
    <mergeCell ref="B13:G13"/>
    <mergeCell ref="B15:G15"/>
    <mergeCell ref="C17:G17"/>
    <mergeCell ref="B19:G19"/>
    <mergeCell ref="B22:G22"/>
    <mergeCell ref="A1:G1"/>
    <mergeCell ref="C7:G7"/>
    <mergeCell ref="F8:G8"/>
    <mergeCell ref="B9:G9"/>
    <mergeCell ref="B10:G10"/>
    <mergeCell ref="B12:G12"/>
  </mergeCells>
  <pageMargins left="0.59055118110236204" right="0.39370078740157499" top="0.78740157499999996" bottom="0.78740157499999996" header="0.3" footer="0.3"/>
  <pageSetup scale="94" fitToHeight="0" orientation="landscape"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200</v>
      </c>
      <c r="C4" s="255" t="s">
        <v>201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SUMIF(AM8:AM15,AN5,G8:G15)</f>
        <v>0</v>
      </c>
      <c r="AO6">
        <f>SUMIF(AM8:AM15,AO5,G8:G15)</f>
        <v>0</v>
      </c>
    </row>
    <row r="7" spans="1:60">
      <c r="A7" s="315"/>
      <c r="B7" s="316" t="s">
        <v>216</v>
      </c>
      <c r="C7" s="317" t="s">
        <v>217</v>
      </c>
      <c r="D7" s="318"/>
      <c r="E7" s="319"/>
      <c r="F7" s="320"/>
      <c r="G7" s="320"/>
      <c r="H7" s="321"/>
      <c r="I7" s="322"/>
    </row>
    <row r="8" spans="1:60">
      <c r="A8" s="306" t="s">
        <v>218</v>
      </c>
      <c r="B8" s="261" t="s">
        <v>138</v>
      </c>
      <c r="C8" s="298" t="s">
        <v>139</v>
      </c>
      <c r="D8" s="265"/>
      <c r="E8" s="271"/>
      <c r="F8" s="278">
        <f>SUM(G9:G12)</f>
        <v>0</v>
      </c>
      <c r="G8" s="279"/>
      <c r="H8" s="280"/>
      <c r="I8" s="312"/>
      <c r="AE8" t="s">
        <v>219</v>
      </c>
    </row>
    <row r="9" spans="1:60" outlineLevel="1">
      <c r="A9" s="307"/>
      <c r="B9" s="258" t="s">
        <v>982</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1">
        <v>1</v>
      </c>
      <c r="B10" s="262" t="s">
        <v>983</v>
      </c>
      <c r="C10" s="301" t="s">
        <v>984</v>
      </c>
      <c r="D10" s="267" t="s">
        <v>235</v>
      </c>
      <c r="E10" s="273">
        <v>72.09</v>
      </c>
      <c r="F10" s="286"/>
      <c r="G10" s="284">
        <f>ROUND(E10*F10,2)</f>
        <v>0</v>
      </c>
      <c r="H10" s="283" t="s">
        <v>462</v>
      </c>
      <c r="I10" s="313" t="s">
        <v>227</v>
      </c>
      <c r="J10" s="32"/>
      <c r="K10" s="32"/>
      <c r="L10" s="32"/>
      <c r="M10" s="32"/>
      <c r="N10" s="32"/>
      <c r="O10" s="32"/>
      <c r="P10" s="32"/>
      <c r="Q10" s="32"/>
      <c r="R10" s="32"/>
      <c r="S10" s="32"/>
      <c r="T10" s="32"/>
      <c r="U10" s="32"/>
      <c r="V10" s="32"/>
      <c r="W10" s="32"/>
      <c r="X10" s="32"/>
      <c r="Y10" s="32"/>
      <c r="Z10" s="32"/>
      <c r="AA10" s="32"/>
      <c r="AB10" s="32"/>
      <c r="AC10" s="32"/>
      <c r="AD10" s="32"/>
      <c r="AE10" s="32" t="s">
        <v>228</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985</v>
      </c>
      <c r="D11" s="268"/>
      <c r="E11" s="274"/>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3.8" outlineLevel="1" thickBot="1">
      <c r="A12" s="323"/>
      <c r="B12" s="324"/>
      <c r="C12" s="325" t="s">
        <v>986</v>
      </c>
      <c r="D12" s="326"/>
      <c r="E12" s="327">
        <v>72.09</v>
      </c>
      <c r="F12" s="328"/>
      <c r="G12" s="328"/>
      <c r="H12" s="329"/>
      <c r="I12" s="330"/>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49"/>
      <c r="B13" s="264" t="s">
        <v>332</v>
      </c>
      <c r="C13" s="304" t="s">
        <v>332</v>
      </c>
      <c r="D13" s="270"/>
      <c r="E13" s="277"/>
      <c r="F13" s="291"/>
      <c r="G13" s="291"/>
      <c r="H13" s="292"/>
      <c r="I13" s="291"/>
    </row>
    <row r="14" spans="1:60" hidden="1">
      <c r="C14" s="104"/>
      <c r="D14" s="227"/>
    </row>
    <row r="15" spans="1:60" ht="13.8" hidden="1" thickBot="1">
      <c r="A15" s="293"/>
      <c r="B15" s="294" t="s">
        <v>531</v>
      </c>
      <c r="C15" s="305"/>
      <c r="D15" s="295"/>
      <c r="E15" s="296"/>
      <c r="F15" s="296"/>
      <c r="G15" s="297">
        <f>F8</f>
        <v>0</v>
      </c>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B9:G9"/>
  </mergeCells>
  <pageMargins left="0.59055118110236204" right="0.39370078740157499" top="0.78740157499999996" bottom="0.78740157499999996" header="0.3" footer="0.3"/>
  <pageSetup scale="94" fitToHeight="0" orientation="landscape"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202</v>
      </c>
      <c r="C4" s="255" t="s">
        <v>203</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SUMIF(AM8:AM13,AN5,G8:G13)</f>
        <v>0</v>
      </c>
      <c r="AO6">
        <f>SUMIF(AM8:AM13,AO5,G8:G13)</f>
        <v>0</v>
      </c>
    </row>
    <row r="7" spans="1:60">
      <c r="A7" s="315"/>
      <c r="B7" s="316" t="s">
        <v>216</v>
      </c>
      <c r="C7" s="317" t="s">
        <v>217</v>
      </c>
      <c r="D7" s="357"/>
      <c r="E7" s="319"/>
      <c r="F7" s="320"/>
      <c r="G7" s="320"/>
      <c r="H7" s="321"/>
      <c r="I7" s="322"/>
    </row>
    <row r="8" spans="1:60">
      <c r="A8" s="306" t="s">
        <v>218</v>
      </c>
      <c r="B8" s="261" t="s">
        <v>136</v>
      </c>
      <c r="C8" s="298" t="s">
        <v>137</v>
      </c>
      <c r="D8" s="354"/>
      <c r="E8" s="271"/>
      <c r="F8" s="278">
        <f>SUM(G9:G10)</f>
        <v>0</v>
      </c>
      <c r="G8" s="279"/>
      <c r="H8" s="280"/>
      <c r="I8" s="312"/>
      <c r="AE8" t="s">
        <v>219</v>
      </c>
    </row>
    <row r="9" spans="1:60" outlineLevel="1">
      <c r="A9" s="311">
        <v>1</v>
      </c>
      <c r="B9" s="262" t="s">
        <v>987</v>
      </c>
      <c r="C9" s="301" t="s">
        <v>988</v>
      </c>
      <c r="D9" s="355" t="s">
        <v>225</v>
      </c>
      <c r="E9" s="273">
        <v>2</v>
      </c>
      <c r="F9" s="286"/>
      <c r="G9" s="284">
        <f>ROUND(E9*F9,2)</f>
        <v>0</v>
      </c>
      <c r="H9" s="283"/>
      <c r="I9" s="313" t="s">
        <v>257</v>
      </c>
      <c r="J9" s="32"/>
      <c r="K9" s="32"/>
      <c r="L9" s="32"/>
      <c r="M9" s="32"/>
      <c r="N9" s="32"/>
      <c r="O9" s="32"/>
      <c r="P9" s="32"/>
      <c r="Q9" s="32"/>
      <c r="R9" s="32"/>
      <c r="S9" s="32"/>
      <c r="T9" s="32"/>
      <c r="U9" s="32"/>
      <c r="V9" s="32"/>
      <c r="W9" s="32"/>
      <c r="X9" s="32"/>
      <c r="Y9" s="32"/>
      <c r="Z9" s="32"/>
      <c r="AA9" s="32"/>
      <c r="AB9" s="32"/>
      <c r="AC9" s="32"/>
      <c r="AD9" s="32"/>
      <c r="AE9" s="32" t="s">
        <v>258</v>
      </c>
      <c r="AF9" s="32" t="s">
        <v>259</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25" t="s">
        <v>989</v>
      </c>
      <c r="D10" s="358"/>
      <c r="E10" s="327">
        <v>2</v>
      </c>
      <c r="F10" s="328"/>
      <c r="G10" s="328"/>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c r="A11" s="249"/>
      <c r="B11" s="264" t="s">
        <v>332</v>
      </c>
      <c r="C11" s="304" t="s">
        <v>332</v>
      </c>
      <c r="D11" s="356"/>
      <c r="E11" s="277"/>
      <c r="F11" s="291"/>
      <c r="G11" s="291"/>
      <c r="H11" s="292"/>
      <c r="I11" s="291"/>
    </row>
    <row r="12" spans="1:60" hidden="1">
      <c r="C12" s="104"/>
      <c r="D12" s="227"/>
    </row>
    <row r="13" spans="1:60" ht="13.8" hidden="1" thickBot="1">
      <c r="A13" s="293"/>
      <c r="B13" s="294" t="s">
        <v>531</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204</v>
      </c>
      <c r="C4" s="255" t="s">
        <v>205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SUMIF(AM8:AM12,AN5,G8:G12)</f>
        <v>0</v>
      </c>
      <c r="AO6">
        <f>SUMIF(AM8:AM12,AO5,G8:G12)</f>
        <v>0</v>
      </c>
    </row>
    <row r="7" spans="1:60">
      <c r="A7" s="315"/>
      <c r="B7" s="316" t="s">
        <v>216</v>
      </c>
      <c r="C7" s="317" t="s">
        <v>217</v>
      </c>
      <c r="D7" s="357"/>
      <c r="E7" s="319"/>
      <c r="F7" s="320"/>
      <c r="G7" s="320"/>
      <c r="H7" s="321"/>
      <c r="I7" s="322"/>
    </row>
    <row r="8" spans="1:60">
      <c r="A8" s="306" t="s">
        <v>218</v>
      </c>
      <c r="B8" s="261" t="s">
        <v>150</v>
      </c>
      <c r="C8" s="298" t="s">
        <v>151</v>
      </c>
      <c r="D8" s="354"/>
      <c r="E8" s="271"/>
      <c r="F8" s="278">
        <f>SUM(G9:G9)</f>
        <v>0</v>
      </c>
      <c r="G8" s="279"/>
      <c r="H8" s="280"/>
      <c r="I8" s="312"/>
      <c r="AE8" t="s">
        <v>219</v>
      </c>
    </row>
    <row r="9" spans="1:60" ht="13.8" outlineLevel="1" thickBot="1">
      <c r="A9" s="348">
        <v>1</v>
      </c>
      <c r="B9" s="349" t="s">
        <v>990</v>
      </c>
      <c r="C9" s="350" t="s">
        <v>991</v>
      </c>
      <c r="D9" s="359" t="s">
        <v>992</v>
      </c>
      <c r="E9" s="352">
        <v>1</v>
      </c>
      <c r="F9" s="353"/>
      <c r="G9" s="328">
        <f>ROUND(E9*F9,2)</f>
        <v>0</v>
      </c>
      <c r="H9" s="329"/>
      <c r="I9" s="330" t="s">
        <v>257</v>
      </c>
      <c r="J9" s="32"/>
      <c r="K9" s="32"/>
      <c r="L9" s="32"/>
      <c r="M9" s="32"/>
      <c r="N9" s="32"/>
      <c r="O9" s="32"/>
      <c r="P9" s="32"/>
      <c r="Q9" s="32"/>
      <c r="R9" s="32"/>
      <c r="S9" s="32"/>
      <c r="T9" s="32"/>
      <c r="U9" s="32"/>
      <c r="V9" s="32"/>
      <c r="W9" s="32"/>
      <c r="X9" s="32"/>
      <c r="Y9" s="32"/>
      <c r="Z9" s="32"/>
      <c r="AA9" s="32"/>
      <c r="AB9" s="32"/>
      <c r="AC9" s="32"/>
      <c r="AD9" s="32"/>
      <c r="AE9" s="32" t="s">
        <v>258</v>
      </c>
      <c r="AF9" s="32" t="s">
        <v>259</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c r="A10" s="249"/>
      <c r="B10" s="264" t="s">
        <v>332</v>
      </c>
      <c r="C10" s="304" t="s">
        <v>332</v>
      </c>
      <c r="D10" s="356"/>
      <c r="E10" s="277"/>
      <c r="F10" s="291"/>
      <c r="G10" s="291"/>
      <c r="H10" s="292"/>
      <c r="I10" s="291"/>
    </row>
    <row r="11" spans="1:60" hidden="1">
      <c r="C11" s="104"/>
      <c r="D11" s="227"/>
    </row>
    <row r="12" spans="1:60" ht="13.8" hidden="1" thickBot="1">
      <c r="A12" s="293"/>
      <c r="B12" s="294" t="s">
        <v>531</v>
      </c>
      <c r="C12" s="305"/>
      <c r="D12" s="295"/>
      <c r="E12" s="296"/>
      <c r="F12" s="296"/>
      <c r="G12" s="297">
        <f>F8</f>
        <v>0</v>
      </c>
    </row>
    <row r="13" spans="1:60">
      <c r="D13" s="227"/>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206</v>
      </c>
      <c r="C4" s="255" t="s">
        <v>207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SUMIF(AM8:AM13,AN5,G8:G13)</f>
        <v>0</v>
      </c>
      <c r="AO6">
        <f>SUMIF(AM8:AM13,AO5,G8:G13)</f>
        <v>0</v>
      </c>
    </row>
    <row r="7" spans="1:60">
      <c r="A7" s="315"/>
      <c r="B7" s="316" t="s">
        <v>216</v>
      </c>
      <c r="C7" s="317" t="s">
        <v>217</v>
      </c>
      <c r="D7" s="318"/>
      <c r="E7" s="319"/>
      <c r="F7" s="320"/>
      <c r="G7" s="320"/>
      <c r="H7" s="321"/>
      <c r="I7" s="322"/>
    </row>
    <row r="8" spans="1:60">
      <c r="A8" s="306" t="s">
        <v>218</v>
      </c>
      <c r="B8" s="261" t="s">
        <v>170</v>
      </c>
      <c r="C8" s="298" t="s">
        <v>171</v>
      </c>
      <c r="D8" s="265"/>
      <c r="E8" s="271"/>
      <c r="F8" s="278">
        <f>SUM(G9:G10)</f>
        <v>0</v>
      </c>
      <c r="G8" s="279"/>
      <c r="H8" s="280"/>
      <c r="I8" s="312"/>
      <c r="AE8" t="s">
        <v>219</v>
      </c>
    </row>
    <row r="9" spans="1:60" outlineLevel="1">
      <c r="A9" s="311">
        <v>1</v>
      </c>
      <c r="B9" s="262" t="s">
        <v>993</v>
      </c>
      <c r="C9" s="301" t="s">
        <v>994</v>
      </c>
      <c r="D9" s="267" t="s">
        <v>995</v>
      </c>
      <c r="E9" s="273">
        <v>1</v>
      </c>
      <c r="F9" s="286"/>
      <c r="G9" s="284">
        <f>ROUND(E9*F9,2)</f>
        <v>0</v>
      </c>
      <c r="H9" s="283"/>
      <c r="I9" s="313" t="s">
        <v>996</v>
      </c>
      <c r="J9" s="32"/>
      <c r="K9" s="32"/>
      <c r="L9" s="32"/>
      <c r="M9" s="32"/>
      <c r="N9" s="32"/>
      <c r="O9" s="32"/>
      <c r="P9" s="32"/>
      <c r="Q9" s="32"/>
      <c r="R9" s="32"/>
      <c r="S9" s="32"/>
      <c r="T9" s="32"/>
      <c r="U9" s="32"/>
      <c r="V9" s="32"/>
      <c r="W9" s="32"/>
      <c r="X9" s="32"/>
      <c r="Y9" s="32"/>
      <c r="Z9" s="32"/>
      <c r="AA9" s="32"/>
      <c r="AB9" s="32"/>
      <c r="AC9" s="32"/>
      <c r="AD9" s="32"/>
      <c r="AE9" s="32" t="s">
        <v>228</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60" t="s">
        <v>997</v>
      </c>
      <c r="D10" s="361"/>
      <c r="E10" s="362"/>
      <c r="F10" s="363"/>
      <c r="G10" s="364"/>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51" t="str">
        <f>C10</f>
        <v>Náklady spojené s povinnou publicitou.</v>
      </c>
      <c r="BB10" s="32"/>
      <c r="BC10" s="32"/>
      <c r="BD10" s="32"/>
      <c r="BE10" s="32"/>
      <c r="BF10" s="32"/>
      <c r="BG10" s="32"/>
      <c r="BH10" s="32"/>
    </row>
    <row r="11" spans="1:60">
      <c r="A11" s="249"/>
      <c r="B11" s="264" t="s">
        <v>332</v>
      </c>
      <c r="C11" s="304" t="s">
        <v>332</v>
      </c>
      <c r="D11" s="270"/>
      <c r="E11" s="277"/>
      <c r="F11" s="291"/>
      <c r="G11" s="291"/>
      <c r="H11" s="292"/>
      <c r="I11" s="291"/>
    </row>
    <row r="12" spans="1:60" hidden="1">
      <c r="C12" s="104"/>
      <c r="D12" s="227"/>
    </row>
    <row r="13" spans="1:60" ht="13.8" hidden="1" thickBot="1">
      <c r="A13" s="293"/>
      <c r="B13" s="294" t="s">
        <v>531</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C10:G10"/>
  </mergeCells>
  <pageMargins left="0.59055118110236204" right="0.39370078740157499" top="0.78740157499999996" bottom="0.78740157499999996" header="0.3" footer="0.3"/>
  <pageSetup scale="94" fitToHeight="0" orientation="landscape" r:id="rId1"/>
</worksheet>
</file>

<file path=xl/worksheets/sheet1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208</v>
      </c>
      <c r="C4" s="255" t="s">
        <v>209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SUMIF(AM8:AM346,AN5,G8:G346)</f>
        <v>0</v>
      </c>
      <c r="AO6">
        <f>SUMIF(AM8:AM346,AO5,G8:G346)</f>
        <v>0</v>
      </c>
    </row>
    <row r="7" spans="1:60">
      <c r="A7" s="315"/>
      <c r="B7" s="316" t="s">
        <v>216</v>
      </c>
      <c r="C7" s="317" t="s">
        <v>217</v>
      </c>
      <c r="D7" s="318"/>
      <c r="E7" s="319"/>
      <c r="F7" s="320"/>
      <c r="G7" s="320"/>
      <c r="H7" s="321"/>
      <c r="I7" s="322"/>
    </row>
    <row r="8" spans="1:60">
      <c r="A8" s="306" t="s">
        <v>218</v>
      </c>
      <c r="B8" s="261" t="s">
        <v>114</v>
      </c>
      <c r="C8" s="298" t="s">
        <v>115</v>
      </c>
      <c r="D8" s="265"/>
      <c r="E8" s="271"/>
      <c r="F8" s="278">
        <f>SUM(G9:G13)</f>
        <v>0</v>
      </c>
      <c r="G8" s="279"/>
      <c r="H8" s="280"/>
      <c r="I8" s="312"/>
      <c r="AE8" t="s">
        <v>219</v>
      </c>
    </row>
    <row r="9" spans="1:60" outlineLevel="1">
      <c r="A9" s="307"/>
      <c r="B9" s="258" t="s">
        <v>998</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999</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222</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59" t="s">
        <v>1000</v>
      </c>
      <c r="C11" s="300"/>
      <c r="D11" s="308"/>
      <c r="E11" s="309"/>
      <c r="F11" s="310"/>
      <c r="G11" s="285"/>
      <c r="H11" s="283"/>
      <c r="I11" s="313"/>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11">
        <v>1</v>
      </c>
      <c r="B12" s="262" t="s">
        <v>1001</v>
      </c>
      <c r="C12" s="301" t="s">
        <v>1002</v>
      </c>
      <c r="D12" s="267" t="s">
        <v>235</v>
      </c>
      <c r="E12" s="273">
        <v>30</v>
      </c>
      <c r="F12" s="286"/>
      <c r="G12" s="284">
        <f>ROUND(E12*F12,2)</f>
        <v>0</v>
      </c>
      <c r="H12" s="283" t="s">
        <v>1003</v>
      </c>
      <c r="I12" s="313" t="s">
        <v>227</v>
      </c>
      <c r="J12" s="32"/>
      <c r="K12" s="32"/>
      <c r="L12" s="32"/>
      <c r="M12" s="32"/>
      <c r="N12" s="32"/>
      <c r="O12" s="32"/>
      <c r="P12" s="32"/>
      <c r="Q12" s="32"/>
      <c r="R12" s="32"/>
      <c r="S12" s="32"/>
      <c r="T12" s="32"/>
      <c r="U12" s="32"/>
      <c r="V12" s="32"/>
      <c r="W12" s="32"/>
      <c r="X12" s="32"/>
      <c r="Y12" s="32"/>
      <c r="Z12" s="32"/>
      <c r="AA12" s="32"/>
      <c r="AB12" s="32"/>
      <c r="AC12" s="32"/>
      <c r="AD12" s="32"/>
      <c r="AE12" s="32" t="s">
        <v>228</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1004</v>
      </c>
      <c r="D13" s="268"/>
      <c r="E13" s="274">
        <v>30</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c r="A14" s="306" t="s">
        <v>218</v>
      </c>
      <c r="B14" s="261" t="s">
        <v>116</v>
      </c>
      <c r="C14" s="298" t="s">
        <v>117</v>
      </c>
      <c r="D14" s="265"/>
      <c r="E14" s="271"/>
      <c r="F14" s="287">
        <f>SUM(G15:G22)</f>
        <v>0</v>
      </c>
      <c r="G14" s="288"/>
      <c r="H14" s="280"/>
      <c r="I14" s="312"/>
      <c r="AE14" t="s">
        <v>219</v>
      </c>
    </row>
    <row r="15" spans="1:60" outlineLevel="1">
      <c r="A15" s="307"/>
      <c r="B15" s="258" t="s">
        <v>1005</v>
      </c>
      <c r="C15" s="299"/>
      <c r="D15" s="266"/>
      <c r="E15" s="272"/>
      <c r="F15" s="281"/>
      <c r="G15" s="282"/>
      <c r="H15" s="283"/>
      <c r="I15" s="313"/>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1006</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c r="AD16" s="32"/>
      <c r="AE16" s="32" t="s">
        <v>222</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11">
        <v>2</v>
      </c>
      <c r="B17" s="262" t="s">
        <v>1007</v>
      </c>
      <c r="C17" s="301" t="s">
        <v>1008</v>
      </c>
      <c r="D17" s="267" t="s">
        <v>235</v>
      </c>
      <c r="E17" s="273">
        <v>84</v>
      </c>
      <c r="F17" s="286"/>
      <c r="G17" s="284">
        <f>ROUND(E17*F17,2)</f>
        <v>0</v>
      </c>
      <c r="H17" s="283" t="s">
        <v>1009</v>
      </c>
      <c r="I17" s="313" t="s">
        <v>227</v>
      </c>
      <c r="J17" s="32"/>
      <c r="K17" s="32"/>
      <c r="L17" s="32"/>
      <c r="M17" s="32"/>
      <c r="N17" s="32"/>
      <c r="O17" s="32"/>
      <c r="P17" s="32"/>
      <c r="Q17" s="32"/>
      <c r="R17" s="32"/>
      <c r="S17" s="32"/>
      <c r="T17" s="32"/>
      <c r="U17" s="32"/>
      <c r="V17" s="32"/>
      <c r="W17" s="32"/>
      <c r="X17" s="32"/>
      <c r="Y17" s="32"/>
      <c r="Z17" s="32"/>
      <c r="AA17" s="32"/>
      <c r="AB17" s="32"/>
      <c r="AC17" s="32"/>
      <c r="AD17" s="32"/>
      <c r="AE17" s="32" t="s">
        <v>228</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63"/>
      <c r="C18" s="302" t="s">
        <v>1010</v>
      </c>
      <c r="D18" s="268"/>
      <c r="E18" s="274">
        <v>84</v>
      </c>
      <c r="F18" s="284"/>
      <c r="G18" s="284"/>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11">
        <v>3</v>
      </c>
      <c r="B19" s="262" t="s">
        <v>1011</v>
      </c>
      <c r="C19" s="301" t="s">
        <v>1012</v>
      </c>
      <c r="D19" s="267" t="s">
        <v>235</v>
      </c>
      <c r="E19" s="273">
        <v>84</v>
      </c>
      <c r="F19" s="286"/>
      <c r="G19" s="284">
        <f>ROUND(E19*F19,2)</f>
        <v>0</v>
      </c>
      <c r="H19" s="283"/>
      <c r="I19" s="313" t="s">
        <v>227</v>
      </c>
      <c r="J19" s="32"/>
      <c r="K19" s="32"/>
      <c r="L19" s="32"/>
      <c r="M19" s="32"/>
      <c r="N19" s="32"/>
      <c r="O19" s="32"/>
      <c r="P19" s="32"/>
      <c r="Q19" s="32"/>
      <c r="R19" s="32"/>
      <c r="S19" s="32"/>
      <c r="T19" s="32"/>
      <c r="U19" s="32"/>
      <c r="V19" s="32"/>
      <c r="W19" s="32"/>
      <c r="X19" s="32"/>
      <c r="Y19" s="32"/>
      <c r="Z19" s="32"/>
      <c r="AA19" s="32"/>
      <c r="AB19" s="32"/>
      <c r="AC19" s="32"/>
      <c r="AD19" s="32"/>
      <c r="AE19" s="32" t="s">
        <v>228</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1013</v>
      </c>
      <c r="D20" s="268"/>
      <c r="E20" s="274">
        <v>84</v>
      </c>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11">
        <v>4</v>
      </c>
      <c r="B21" s="262" t="s">
        <v>1014</v>
      </c>
      <c r="C21" s="301" t="s">
        <v>1015</v>
      </c>
      <c r="D21" s="267" t="s">
        <v>1016</v>
      </c>
      <c r="E21" s="273">
        <v>2.5956000000000001</v>
      </c>
      <c r="F21" s="286"/>
      <c r="G21" s="284">
        <f>ROUND(E21*F21,2)</f>
        <v>0</v>
      </c>
      <c r="H21" s="283" t="s">
        <v>317</v>
      </c>
      <c r="I21" s="313" t="s">
        <v>227</v>
      </c>
      <c r="J21" s="32"/>
      <c r="K21" s="32"/>
      <c r="L21" s="32"/>
      <c r="M21" s="32"/>
      <c r="N21" s="32"/>
      <c r="O21" s="32"/>
      <c r="P21" s="32"/>
      <c r="Q21" s="32"/>
      <c r="R21" s="32"/>
      <c r="S21" s="32"/>
      <c r="T21" s="32"/>
      <c r="U21" s="32"/>
      <c r="V21" s="32"/>
      <c r="W21" s="32"/>
      <c r="X21" s="32"/>
      <c r="Y21" s="32"/>
      <c r="Z21" s="32"/>
      <c r="AA21" s="32"/>
      <c r="AB21" s="32"/>
      <c r="AC21" s="32"/>
      <c r="AD21" s="32"/>
      <c r="AE21" s="32" t="s">
        <v>228</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63"/>
      <c r="C22" s="302" t="s">
        <v>1017</v>
      </c>
      <c r="D22" s="268"/>
      <c r="E22" s="274">
        <v>2.5956000000000001</v>
      </c>
      <c r="F22" s="284"/>
      <c r="G22" s="284"/>
      <c r="H22" s="283"/>
      <c r="I22" s="31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c r="A23" s="306" t="s">
        <v>218</v>
      </c>
      <c r="B23" s="261" t="s">
        <v>122</v>
      </c>
      <c r="C23" s="298" t="s">
        <v>123</v>
      </c>
      <c r="D23" s="265"/>
      <c r="E23" s="271"/>
      <c r="F23" s="287">
        <f>SUM(G24:G45)</f>
        <v>0</v>
      </c>
      <c r="G23" s="288"/>
      <c r="H23" s="280"/>
      <c r="I23" s="312"/>
      <c r="AE23" t="s">
        <v>219</v>
      </c>
    </row>
    <row r="24" spans="1:60" outlineLevel="1">
      <c r="A24" s="307"/>
      <c r="B24" s="258" t="s">
        <v>1018</v>
      </c>
      <c r="C24" s="299"/>
      <c r="D24" s="266"/>
      <c r="E24" s="272"/>
      <c r="F24" s="281"/>
      <c r="G24" s="282"/>
      <c r="H24" s="283"/>
      <c r="I24" s="313"/>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1019</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c r="AD25" s="32"/>
      <c r="AE25" s="32" t="s">
        <v>222</v>
      </c>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5</v>
      </c>
      <c r="B26" s="262" t="s">
        <v>1020</v>
      </c>
      <c r="C26" s="301" t="s">
        <v>1021</v>
      </c>
      <c r="D26" s="267" t="s">
        <v>473</v>
      </c>
      <c r="E26" s="273">
        <v>2.656E-2</v>
      </c>
      <c r="F26" s="286"/>
      <c r="G26" s="284">
        <f>ROUND(E26*F26,2)</f>
        <v>0</v>
      </c>
      <c r="H26" s="283" t="s">
        <v>226</v>
      </c>
      <c r="I26" s="313" t="s">
        <v>227</v>
      </c>
      <c r="J26" s="32"/>
      <c r="K26" s="32"/>
      <c r="L26" s="32"/>
      <c r="M26" s="32"/>
      <c r="N26" s="32"/>
      <c r="O26" s="32"/>
      <c r="P26" s="32"/>
      <c r="Q26" s="32"/>
      <c r="R26" s="32"/>
      <c r="S26" s="32"/>
      <c r="T26" s="32"/>
      <c r="U26" s="32"/>
      <c r="V26" s="32"/>
      <c r="W26" s="32"/>
      <c r="X26" s="32"/>
      <c r="Y26" s="32"/>
      <c r="Z26" s="32"/>
      <c r="AA26" s="32"/>
      <c r="AB26" s="32"/>
      <c r="AC26" s="32"/>
      <c r="AD26" s="32"/>
      <c r="AE26" s="32" t="s">
        <v>228</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1022</v>
      </c>
      <c r="D27" s="268"/>
      <c r="E27" s="274">
        <v>2.656E-2</v>
      </c>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1023</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1024</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c r="AD29" s="32"/>
      <c r="AE29" s="32" t="s">
        <v>222</v>
      </c>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6</v>
      </c>
      <c r="B30" s="262" t="s">
        <v>1025</v>
      </c>
      <c r="C30" s="301" t="s">
        <v>1026</v>
      </c>
      <c r="D30" s="267" t="s">
        <v>235</v>
      </c>
      <c r="E30" s="273">
        <v>0.32</v>
      </c>
      <c r="F30" s="286"/>
      <c r="G30" s="284">
        <f>ROUND(E30*F30,2)</f>
        <v>0</v>
      </c>
      <c r="H30" s="283" t="s">
        <v>236</v>
      </c>
      <c r="I30" s="313" t="s">
        <v>227</v>
      </c>
      <c r="J30" s="32"/>
      <c r="K30" s="32"/>
      <c r="L30" s="32"/>
      <c r="M30" s="32"/>
      <c r="N30" s="32"/>
      <c r="O30" s="32"/>
      <c r="P30" s="32"/>
      <c r="Q30" s="32"/>
      <c r="R30" s="32"/>
      <c r="S30" s="32"/>
      <c r="T30" s="32"/>
      <c r="U30" s="32"/>
      <c r="V30" s="32"/>
      <c r="W30" s="32"/>
      <c r="X30" s="32"/>
      <c r="Y30" s="32"/>
      <c r="Z30" s="32"/>
      <c r="AA30" s="32"/>
      <c r="AB30" s="32"/>
      <c r="AC30" s="32"/>
      <c r="AD30" s="32"/>
      <c r="AE30" s="32" t="s">
        <v>228</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1027</v>
      </c>
      <c r="D31" s="268"/>
      <c r="E31" s="274">
        <v>0.32</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59" t="s">
        <v>1028</v>
      </c>
      <c r="C32" s="300"/>
      <c r="D32" s="308"/>
      <c r="E32" s="309"/>
      <c r="F32" s="310"/>
      <c r="G32" s="285"/>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1029</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c r="AD33" s="32"/>
      <c r="AE33" s="32" t="s">
        <v>222</v>
      </c>
      <c r="AF33" s="32"/>
      <c r="AG33" s="32"/>
      <c r="AH33" s="32"/>
      <c r="AI33" s="32"/>
      <c r="AJ33" s="32"/>
      <c r="AK33" s="32"/>
      <c r="AL33" s="32"/>
      <c r="AM33" s="32"/>
      <c r="AN33" s="32"/>
      <c r="AO33" s="32"/>
      <c r="AP33" s="32"/>
      <c r="AQ33" s="32"/>
      <c r="AR33" s="32"/>
      <c r="AS33" s="32"/>
      <c r="AT33" s="32"/>
      <c r="AU33" s="32"/>
      <c r="AV33" s="32"/>
      <c r="AW33" s="32"/>
      <c r="AX33" s="32"/>
      <c r="AY33" s="32"/>
      <c r="AZ33" s="251" t="str">
        <f>B33</f>
        <v>ve vybouraných otvorech, s vysekáním kapes pro zavázání, z jakýchkoliv cihel, z pomocného pracovního lešení o výšce podlahy do 1900 mm a pro zatížení do 1,5 kPa,</v>
      </c>
      <c r="BA33" s="32"/>
      <c r="BB33" s="32"/>
      <c r="BC33" s="32"/>
      <c r="BD33" s="32"/>
      <c r="BE33" s="32"/>
      <c r="BF33" s="32"/>
      <c r="BG33" s="32"/>
      <c r="BH33" s="32"/>
    </row>
    <row r="34" spans="1:60" outlineLevel="1">
      <c r="A34" s="311">
        <v>7</v>
      </c>
      <c r="B34" s="262" t="s">
        <v>1030</v>
      </c>
      <c r="C34" s="301" t="s">
        <v>1031</v>
      </c>
      <c r="D34" s="267" t="s">
        <v>235</v>
      </c>
      <c r="E34" s="273">
        <v>2.4239999999999999</v>
      </c>
      <c r="F34" s="286"/>
      <c r="G34" s="284">
        <f>ROUND(E34*F34,2)</f>
        <v>0</v>
      </c>
      <c r="H34" s="283" t="s">
        <v>226</v>
      </c>
      <c r="I34" s="313" t="s">
        <v>227</v>
      </c>
      <c r="J34" s="32"/>
      <c r="K34" s="32"/>
      <c r="L34" s="32"/>
      <c r="M34" s="32"/>
      <c r="N34" s="32"/>
      <c r="O34" s="32"/>
      <c r="P34" s="32"/>
      <c r="Q34" s="32"/>
      <c r="R34" s="32"/>
      <c r="S34" s="32"/>
      <c r="T34" s="32"/>
      <c r="U34" s="32"/>
      <c r="V34" s="32"/>
      <c r="W34" s="32"/>
      <c r="X34" s="32"/>
      <c r="Y34" s="32"/>
      <c r="Z34" s="32"/>
      <c r="AA34" s="32"/>
      <c r="AB34" s="32"/>
      <c r="AC34" s="32"/>
      <c r="AD34" s="32"/>
      <c r="AE34" s="32" t="s">
        <v>228</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1032</v>
      </c>
      <c r="D35" s="268"/>
      <c r="E35" s="274">
        <v>2.4239999999999999</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59" t="s">
        <v>1033</v>
      </c>
      <c r="C36" s="300"/>
      <c r="D36" s="308"/>
      <c r="E36" s="309"/>
      <c r="F36" s="310"/>
      <c r="G36" s="285"/>
      <c r="H36" s="283"/>
      <c r="I36" s="313"/>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59" t="s">
        <v>1034</v>
      </c>
      <c r="C37" s="300"/>
      <c r="D37" s="308"/>
      <c r="E37" s="309"/>
      <c r="F37" s="310"/>
      <c r="G37" s="285"/>
      <c r="H37" s="283"/>
      <c r="I37" s="313"/>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1035</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v>2</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8</v>
      </c>
      <c r="B39" s="262" t="s">
        <v>1036</v>
      </c>
      <c r="C39" s="301" t="s">
        <v>1037</v>
      </c>
      <c r="D39" s="267" t="s">
        <v>377</v>
      </c>
      <c r="E39" s="273">
        <v>5.48</v>
      </c>
      <c r="F39" s="286"/>
      <c r="G39" s="284">
        <f>ROUND(E39*F39,2)</f>
        <v>0</v>
      </c>
      <c r="H39" s="283" t="s">
        <v>236</v>
      </c>
      <c r="I39" s="313" t="s">
        <v>227</v>
      </c>
      <c r="J39" s="32"/>
      <c r="K39" s="32"/>
      <c r="L39" s="32"/>
      <c r="M39" s="32"/>
      <c r="N39" s="32"/>
      <c r="O39" s="32"/>
      <c r="P39" s="32"/>
      <c r="Q39" s="32"/>
      <c r="R39" s="32"/>
      <c r="S39" s="32"/>
      <c r="T39" s="32"/>
      <c r="U39" s="32"/>
      <c r="V39" s="32"/>
      <c r="W39" s="32"/>
      <c r="X39" s="32"/>
      <c r="Y39" s="32"/>
      <c r="Z39" s="32"/>
      <c r="AA39" s="32"/>
      <c r="AB39" s="32"/>
      <c r="AC39" s="32"/>
      <c r="AD39" s="32"/>
      <c r="AE39" s="32" t="s">
        <v>228</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1038</v>
      </c>
      <c r="D40" s="268"/>
      <c r="E40" s="274">
        <v>5.48</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59" t="s">
        <v>1033</v>
      </c>
      <c r="C41" s="300"/>
      <c r="D41" s="308"/>
      <c r="E41" s="309"/>
      <c r="F41" s="310"/>
      <c r="G41" s="285"/>
      <c r="H41" s="283"/>
      <c r="I41" s="313"/>
      <c r="J41" s="32"/>
      <c r="K41" s="32"/>
      <c r="L41" s="32"/>
      <c r="M41" s="32"/>
      <c r="N41" s="32"/>
      <c r="O41" s="32"/>
      <c r="P41" s="32"/>
      <c r="Q41" s="32"/>
      <c r="R41" s="32"/>
      <c r="S41" s="32"/>
      <c r="T41" s="32"/>
      <c r="U41" s="32"/>
      <c r="V41" s="32"/>
      <c r="W41" s="32"/>
      <c r="X41" s="32"/>
      <c r="Y41" s="32"/>
      <c r="Z41" s="32"/>
      <c r="AA41" s="32"/>
      <c r="AB41" s="32"/>
      <c r="AC41" s="32">
        <v>0</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1034</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59" t="s">
        <v>1035</v>
      </c>
      <c r="C43" s="300"/>
      <c r="D43" s="308"/>
      <c r="E43" s="309"/>
      <c r="F43" s="310"/>
      <c r="G43" s="285"/>
      <c r="H43" s="283"/>
      <c r="I43" s="313"/>
      <c r="J43" s="32"/>
      <c r="K43" s="32"/>
      <c r="L43" s="32"/>
      <c r="M43" s="32"/>
      <c r="N43" s="32"/>
      <c r="O43" s="32"/>
      <c r="P43" s="32"/>
      <c r="Q43" s="32"/>
      <c r="R43" s="32"/>
      <c r="S43" s="32"/>
      <c r="T43" s="32"/>
      <c r="U43" s="32"/>
      <c r="V43" s="32"/>
      <c r="W43" s="32"/>
      <c r="X43" s="32"/>
      <c r="Y43" s="32"/>
      <c r="Z43" s="32"/>
      <c r="AA43" s="32"/>
      <c r="AB43" s="32"/>
      <c r="AC43" s="32">
        <v>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11">
        <v>9</v>
      </c>
      <c r="B44" s="262" t="s">
        <v>1039</v>
      </c>
      <c r="C44" s="301" t="s">
        <v>1040</v>
      </c>
      <c r="D44" s="267" t="s">
        <v>377</v>
      </c>
      <c r="E44" s="273">
        <v>21.04</v>
      </c>
      <c r="F44" s="286"/>
      <c r="G44" s="284">
        <f>ROUND(E44*F44,2)</f>
        <v>0</v>
      </c>
      <c r="H44" s="283" t="s">
        <v>236</v>
      </c>
      <c r="I44" s="313" t="s">
        <v>227</v>
      </c>
      <c r="J44" s="32"/>
      <c r="K44" s="32"/>
      <c r="L44" s="32"/>
      <c r="M44" s="32"/>
      <c r="N44" s="32"/>
      <c r="O44" s="32"/>
      <c r="P44" s="32"/>
      <c r="Q44" s="32"/>
      <c r="R44" s="32"/>
      <c r="S44" s="32"/>
      <c r="T44" s="32"/>
      <c r="U44" s="32"/>
      <c r="V44" s="32"/>
      <c r="W44" s="32"/>
      <c r="X44" s="32"/>
      <c r="Y44" s="32"/>
      <c r="Z44" s="32"/>
      <c r="AA44" s="32"/>
      <c r="AB44" s="32"/>
      <c r="AC44" s="32"/>
      <c r="AD44" s="32"/>
      <c r="AE44" s="32" t="s">
        <v>228</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1041</v>
      </c>
      <c r="D45" s="268"/>
      <c r="E45" s="274">
        <v>21.04</v>
      </c>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c r="A46" s="306" t="s">
        <v>218</v>
      </c>
      <c r="B46" s="261" t="s">
        <v>124</v>
      </c>
      <c r="C46" s="298" t="s">
        <v>125</v>
      </c>
      <c r="D46" s="265"/>
      <c r="E46" s="271"/>
      <c r="F46" s="287">
        <f>SUM(G47:G91)</f>
        <v>0</v>
      </c>
      <c r="G46" s="288"/>
      <c r="H46" s="280"/>
      <c r="I46" s="312"/>
      <c r="AE46" t="s">
        <v>219</v>
      </c>
    </row>
    <row r="47" spans="1:60" outlineLevel="1">
      <c r="A47" s="307"/>
      <c r="B47" s="258" t="s">
        <v>1042</v>
      </c>
      <c r="C47" s="299"/>
      <c r="D47" s="266"/>
      <c r="E47" s="272"/>
      <c r="F47" s="281"/>
      <c r="G47" s="282"/>
      <c r="H47" s="283"/>
      <c r="I47" s="313"/>
      <c r="J47" s="32"/>
      <c r="K47" s="32"/>
      <c r="L47" s="32"/>
      <c r="M47" s="32"/>
      <c r="N47" s="32"/>
      <c r="O47" s="32"/>
      <c r="P47" s="32"/>
      <c r="Q47" s="32"/>
      <c r="R47" s="32"/>
      <c r="S47" s="32"/>
      <c r="T47" s="32"/>
      <c r="U47" s="32"/>
      <c r="V47" s="32"/>
      <c r="W47" s="32"/>
      <c r="X47" s="32"/>
      <c r="Y47" s="32"/>
      <c r="Z47" s="32"/>
      <c r="AA47" s="32"/>
      <c r="AB47" s="32"/>
      <c r="AC47" s="32">
        <v>0</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59" t="s">
        <v>221</v>
      </c>
      <c r="C48" s="300"/>
      <c r="D48" s="308"/>
      <c r="E48" s="309"/>
      <c r="F48" s="310"/>
      <c r="G48" s="285"/>
      <c r="H48" s="283"/>
      <c r="I48" s="313"/>
      <c r="J48" s="32"/>
      <c r="K48" s="32"/>
      <c r="L48" s="32"/>
      <c r="M48" s="32"/>
      <c r="N48" s="32"/>
      <c r="O48" s="32"/>
      <c r="P48" s="32"/>
      <c r="Q48" s="32"/>
      <c r="R48" s="32"/>
      <c r="S48" s="32"/>
      <c r="T48" s="32"/>
      <c r="U48" s="32"/>
      <c r="V48" s="32"/>
      <c r="W48" s="32"/>
      <c r="X48" s="32"/>
      <c r="Y48" s="32"/>
      <c r="Z48" s="32"/>
      <c r="AA48" s="32"/>
      <c r="AB48" s="32"/>
      <c r="AC48" s="32"/>
      <c r="AD48" s="32"/>
      <c r="AE48" s="32" t="s">
        <v>222</v>
      </c>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11">
        <v>10</v>
      </c>
      <c r="B49" s="262" t="s">
        <v>1043</v>
      </c>
      <c r="C49" s="301" t="s">
        <v>1044</v>
      </c>
      <c r="D49" s="267" t="s">
        <v>235</v>
      </c>
      <c r="E49" s="273">
        <v>29.385999999999999</v>
      </c>
      <c r="F49" s="286"/>
      <c r="G49" s="284">
        <f>ROUND(E49*F49,2)</f>
        <v>0</v>
      </c>
      <c r="H49" s="283" t="s">
        <v>226</v>
      </c>
      <c r="I49" s="313" t="s">
        <v>227</v>
      </c>
      <c r="J49" s="32"/>
      <c r="K49" s="32"/>
      <c r="L49" s="32"/>
      <c r="M49" s="32"/>
      <c r="N49" s="32"/>
      <c r="O49" s="32"/>
      <c r="P49" s="32"/>
      <c r="Q49" s="32"/>
      <c r="R49" s="32"/>
      <c r="S49" s="32"/>
      <c r="T49" s="32"/>
      <c r="U49" s="32"/>
      <c r="V49" s="32"/>
      <c r="W49" s="32"/>
      <c r="X49" s="32"/>
      <c r="Y49" s="32"/>
      <c r="Z49" s="32"/>
      <c r="AA49" s="32"/>
      <c r="AB49" s="32"/>
      <c r="AC49" s="32"/>
      <c r="AD49" s="32"/>
      <c r="AE49" s="32" t="s">
        <v>228</v>
      </c>
      <c r="AF49" s="32"/>
      <c r="AG49" s="32"/>
      <c r="AH49" s="32"/>
      <c r="AI49" s="32"/>
      <c r="AJ49" s="32"/>
      <c r="AK49" s="32"/>
      <c r="AL49" s="32"/>
      <c r="AM49" s="32">
        <v>15</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812</v>
      </c>
      <c r="D50" s="268"/>
      <c r="E50" s="274"/>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1045</v>
      </c>
      <c r="D51" s="268"/>
      <c r="E51" s="274">
        <v>29.385999999999999</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59" t="s">
        <v>1046</v>
      </c>
      <c r="C52" s="300"/>
      <c r="D52" s="308"/>
      <c r="E52" s="309"/>
      <c r="F52" s="310"/>
      <c r="G52" s="285"/>
      <c r="H52" s="283"/>
      <c r="I52" s="313"/>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1047</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c r="AD53" s="32"/>
      <c r="AE53" s="32" t="s">
        <v>222</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1">
        <v>11</v>
      </c>
      <c r="B54" s="262" t="s">
        <v>1048</v>
      </c>
      <c r="C54" s="301" t="s">
        <v>1049</v>
      </c>
      <c r="D54" s="267" t="s">
        <v>225</v>
      </c>
      <c r="E54" s="273">
        <v>5</v>
      </c>
      <c r="F54" s="286"/>
      <c r="G54" s="284">
        <f>ROUND(E54*F54,2)</f>
        <v>0</v>
      </c>
      <c r="H54" s="283" t="s">
        <v>226</v>
      </c>
      <c r="I54" s="313" t="s">
        <v>227</v>
      </c>
      <c r="J54" s="32"/>
      <c r="K54" s="32"/>
      <c r="L54" s="32"/>
      <c r="M54" s="32"/>
      <c r="N54" s="32"/>
      <c r="O54" s="32"/>
      <c r="P54" s="32"/>
      <c r="Q54" s="32"/>
      <c r="R54" s="32"/>
      <c r="S54" s="32"/>
      <c r="T54" s="32"/>
      <c r="U54" s="32"/>
      <c r="V54" s="32"/>
      <c r="W54" s="32"/>
      <c r="X54" s="32"/>
      <c r="Y54" s="32"/>
      <c r="Z54" s="32"/>
      <c r="AA54" s="32"/>
      <c r="AB54" s="32"/>
      <c r="AC54" s="32"/>
      <c r="AD54" s="32"/>
      <c r="AE54" s="32" t="s">
        <v>228</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1050</v>
      </c>
      <c r="D55" s="268"/>
      <c r="E55" s="274">
        <v>3</v>
      </c>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1051</v>
      </c>
      <c r="D56" s="268"/>
      <c r="E56" s="274">
        <v>2</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59" t="s">
        <v>1052</v>
      </c>
      <c r="C57" s="300"/>
      <c r="D57" s="308"/>
      <c r="E57" s="309"/>
      <c r="F57" s="310"/>
      <c r="G57" s="285"/>
      <c r="H57" s="283"/>
      <c r="I57" s="31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59" t="s">
        <v>1047</v>
      </c>
      <c r="C58" s="300"/>
      <c r="D58" s="308"/>
      <c r="E58" s="309"/>
      <c r="F58" s="310"/>
      <c r="G58" s="285"/>
      <c r="H58" s="283"/>
      <c r="I58" s="313"/>
      <c r="J58" s="32"/>
      <c r="K58" s="32"/>
      <c r="L58" s="32"/>
      <c r="M58" s="32"/>
      <c r="N58" s="32"/>
      <c r="O58" s="32"/>
      <c r="P58" s="32"/>
      <c r="Q58" s="32"/>
      <c r="R58" s="32"/>
      <c r="S58" s="32"/>
      <c r="T58" s="32"/>
      <c r="U58" s="32"/>
      <c r="V58" s="32"/>
      <c r="W58" s="32"/>
      <c r="X58" s="32"/>
      <c r="Y58" s="32"/>
      <c r="Z58" s="32"/>
      <c r="AA58" s="32"/>
      <c r="AB58" s="32"/>
      <c r="AC58" s="32"/>
      <c r="AD58" s="32"/>
      <c r="AE58" s="32" t="s">
        <v>222</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11">
        <v>12</v>
      </c>
      <c r="B59" s="262" t="s">
        <v>1053</v>
      </c>
      <c r="C59" s="301" t="s">
        <v>1054</v>
      </c>
      <c r="D59" s="267" t="s">
        <v>225</v>
      </c>
      <c r="E59" s="273">
        <v>16</v>
      </c>
      <c r="F59" s="286"/>
      <c r="G59" s="284">
        <f>ROUND(E59*F59,2)</f>
        <v>0</v>
      </c>
      <c r="H59" s="283" t="s">
        <v>226</v>
      </c>
      <c r="I59" s="313" t="s">
        <v>227</v>
      </c>
      <c r="J59" s="32"/>
      <c r="K59" s="32"/>
      <c r="L59" s="32"/>
      <c r="M59" s="32"/>
      <c r="N59" s="32"/>
      <c r="O59" s="32"/>
      <c r="P59" s="32"/>
      <c r="Q59" s="32"/>
      <c r="R59" s="32"/>
      <c r="S59" s="32"/>
      <c r="T59" s="32"/>
      <c r="U59" s="32"/>
      <c r="V59" s="32"/>
      <c r="W59" s="32"/>
      <c r="X59" s="32"/>
      <c r="Y59" s="32"/>
      <c r="Z59" s="32"/>
      <c r="AA59" s="32"/>
      <c r="AB59" s="32"/>
      <c r="AC59" s="32"/>
      <c r="AD59" s="32"/>
      <c r="AE59" s="32" t="s">
        <v>228</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229</v>
      </c>
      <c r="D60" s="268"/>
      <c r="E60" s="274">
        <v>16</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11">
        <v>13</v>
      </c>
      <c r="B61" s="262" t="s">
        <v>1055</v>
      </c>
      <c r="C61" s="301" t="s">
        <v>1049</v>
      </c>
      <c r="D61" s="267" t="s">
        <v>225</v>
      </c>
      <c r="E61" s="273">
        <v>5</v>
      </c>
      <c r="F61" s="286"/>
      <c r="G61" s="284">
        <f>ROUND(E61*F61,2)</f>
        <v>0</v>
      </c>
      <c r="H61" s="283" t="s">
        <v>226</v>
      </c>
      <c r="I61" s="313" t="s">
        <v>227</v>
      </c>
      <c r="J61" s="32"/>
      <c r="K61" s="32"/>
      <c r="L61" s="32"/>
      <c r="M61" s="32"/>
      <c r="N61" s="32"/>
      <c r="O61" s="32"/>
      <c r="P61" s="32"/>
      <c r="Q61" s="32"/>
      <c r="R61" s="32"/>
      <c r="S61" s="32"/>
      <c r="T61" s="32"/>
      <c r="U61" s="32"/>
      <c r="V61" s="32"/>
      <c r="W61" s="32"/>
      <c r="X61" s="32"/>
      <c r="Y61" s="32"/>
      <c r="Z61" s="32"/>
      <c r="AA61" s="32"/>
      <c r="AB61" s="32"/>
      <c r="AC61" s="32"/>
      <c r="AD61" s="32"/>
      <c r="AE61" s="32" t="s">
        <v>228</v>
      </c>
      <c r="AF61" s="32"/>
      <c r="AG61" s="32"/>
      <c r="AH61" s="32"/>
      <c r="AI61" s="32"/>
      <c r="AJ61" s="32"/>
      <c r="AK61" s="32"/>
      <c r="AL61" s="32"/>
      <c r="AM61" s="32">
        <v>15</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1056</v>
      </c>
      <c r="D62" s="268"/>
      <c r="E62" s="274">
        <v>3</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63"/>
      <c r="C63" s="302" t="s">
        <v>1057</v>
      </c>
      <c r="D63" s="268"/>
      <c r="E63" s="274">
        <v>2</v>
      </c>
      <c r="F63" s="284"/>
      <c r="G63" s="284"/>
      <c r="H63" s="283"/>
      <c r="I63" s="31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59" t="s">
        <v>543</v>
      </c>
      <c r="C64" s="300"/>
      <c r="D64" s="308"/>
      <c r="E64" s="309"/>
      <c r="F64" s="310"/>
      <c r="G64" s="285"/>
      <c r="H64" s="283"/>
      <c r="I64" s="313"/>
      <c r="J64" s="32"/>
      <c r="K64" s="32"/>
      <c r="L64" s="32"/>
      <c r="M64" s="32"/>
      <c r="N64" s="32"/>
      <c r="O64" s="32"/>
      <c r="P64" s="32"/>
      <c r="Q64" s="32"/>
      <c r="R64" s="32"/>
      <c r="S64" s="32"/>
      <c r="T64" s="32"/>
      <c r="U64" s="32"/>
      <c r="V64" s="32"/>
      <c r="W64" s="32"/>
      <c r="X64" s="32"/>
      <c r="Y64" s="32"/>
      <c r="Z64" s="32"/>
      <c r="AA64" s="32"/>
      <c r="AB64" s="32"/>
      <c r="AC64" s="32">
        <v>0</v>
      </c>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11">
        <v>14</v>
      </c>
      <c r="B65" s="262" t="s">
        <v>544</v>
      </c>
      <c r="C65" s="301" t="s">
        <v>545</v>
      </c>
      <c r="D65" s="267" t="s">
        <v>377</v>
      </c>
      <c r="E65" s="273">
        <v>88.92</v>
      </c>
      <c r="F65" s="286"/>
      <c r="G65" s="284">
        <f>ROUND(E65*F65,2)</f>
        <v>0</v>
      </c>
      <c r="H65" s="283" t="s">
        <v>226</v>
      </c>
      <c r="I65" s="313" t="s">
        <v>227</v>
      </c>
      <c r="J65" s="32"/>
      <c r="K65" s="32"/>
      <c r="L65" s="32"/>
      <c r="M65" s="32"/>
      <c r="N65" s="32"/>
      <c r="O65" s="32"/>
      <c r="P65" s="32"/>
      <c r="Q65" s="32"/>
      <c r="R65" s="32"/>
      <c r="S65" s="32"/>
      <c r="T65" s="32"/>
      <c r="U65" s="32"/>
      <c r="V65" s="32"/>
      <c r="W65" s="32"/>
      <c r="X65" s="32"/>
      <c r="Y65" s="32"/>
      <c r="Z65" s="32"/>
      <c r="AA65" s="32"/>
      <c r="AB65" s="32"/>
      <c r="AC65" s="32"/>
      <c r="AD65" s="32"/>
      <c r="AE65" s="32" t="s">
        <v>228</v>
      </c>
      <c r="AF65" s="32"/>
      <c r="AG65" s="32"/>
      <c r="AH65" s="32"/>
      <c r="AI65" s="32"/>
      <c r="AJ65" s="32"/>
      <c r="AK65" s="32"/>
      <c r="AL65" s="32"/>
      <c r="AM65" s="32">
        <v>15</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1058</v>
      </c>
      <c r="D66" s="268"/>
      <c r="E66" s="274">
        <v>88.92</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59" t="s">
        <v>1059</v>
      </c>
      <c r="C67" s="300"/>
      <c r="D67" s="308"/>
      <c r="E67" s="309"/>
      <c r="F67" s="310"/>
      <c r="G67" s="285"/>
      <c r="H67" s="283"/>
      <c r="I67" s="313"/>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21" outlineLevel="1">
      <c r="A68" s="307"/>
      <c r="B68" s="259" t="s">
        <v>1060</v>
      </c>
      <c r="C68" s="300"/>
      <c r="D68" s="308"/>
      <c r="E68" s="309"/>
      <c r="F68" s="310"/>
      <c r="G68" s="285"/>
      <c r="H68" s="283"/>
      <c r="I68" s="313"/>
      <c r="J68" s="32"/>
      <c r="K68" s="32"/>
      <c r="L68" s="32"/>
      <c r="M68" s="32"/>
      <c r="N68" s="32"/>
      <c r="O68" s="32"/>
      <c r="P68" s="32"/>
      <c r="Q68" s="32"/>
      <c r="R68" s="32"/>
      <c r="S68" s="32"/>
      <c r="T68" s="32"/>
      <c r="U68" s="32"/>
      <c r="V68" s="32"/>
      <c r="W68" s="32"/>
      <c r="X68" s="32"/>
      <c r="Y68" s="32"/>
      <c r="Z68" s="32"/>
      <c r="AA68" s="32"/>
      <c r="AB68" s="32"/>
      <c r="AC68" s="32"/>
      <c r="AD68" s="32"/>
      <c r="AE68" s="32" t="s">
        <v>222</v>
      </c>
      <c r="AF68" s="32"/>
      <c r="AG68" s="32"/>
      <c r="AH68" s="32"/>
      <c r="AI68" s="32"/>
      <c r="AJ68" s="32"/>
      <c r="AK68" s="32"/>
      <c r="AL68" s="32"/>
      <c r="AM68" s="32"/>
      <c r="AN68" s="32"/>
      <c r="AO68" s="32"/>
      <c r="AP68" s="32"/>
      <c r="AQ68" s="32"/>
      <c r="AR68" s="32"/>
      <c r="AS68" s="32"/>
      <c r="AT68" s="32"/>
      <c r="AU68" s="32"/>
      <c r="AV68" s="32"/>
      <c r="AW68" s="32"/>
      <c r="AX68" s="32"/>
      <c r="AY68" s="32"/>
      <c r="AZ68" s="251" t="str">
        <f>B68</f>
        <v>vodorovných, šikmých, žebrových a klenutých a schodišťových konstrukcí, s nejnutnějším obroušením podkladu (pemzou apod.) a oprášením, s pomocným lešením o výšce podlahy do 1900 mm a pro zatížení do 1,5 kPa,</v>
      </c>
      <c r="BA68" s="32"/>
      <c r="BB68" s="32"/>
      <c r="BC68" s="32"/>
      <c r="BD68" s="32"/>
      <c r="BE68" s="32"/>
      <c r="BF68" s="32"/>
      <c r="BG68" s="32"/>
      <c r="BH68" s="32"/>
    </row>
    <row r="69" spans="1:60" outlineLevel="1">
      <c r="A69" s="311">
        <v>15</v>
      </c>
      <c r="B69" s="262" t="s">
        <v>1061</v>
      </c>
      <c r="C69" s="301" t="s">
        <v>1062</v>
      </c>
      <c r="D69" s="267" t="s">
        <v>235</v>
      </c>
      <c r="E69" s="273">
        <v>41.238799999999998</v>
      </c>
      <c r="F69" s="286"/>
      <c r="G69" s="284">
        <f>ROUND(E69*F69,2)</f>
        <v>0</v>
      </c>
      <c r="H69" s="283" t="s">
        <v>236</v>
      </c>
      <c r="I69" s="313" t="s">
        <v>227</v>
      </c>
      <c r="J69" s="32"/>
      <c r="K69" s="32"/>
      <c r="L69" s="32"/>
      <c r="M69" s="32"/>
      <c r="N69" s="32"/>
      <c r="O69" s="32"/>
      <c r="P69" s="32"/>
      <c r="Q69" s="32"/>
      <c r="R69" s="32"/>
      <c r="S69" s="32"/>
      <c r="T69" s="32"/>
      <c r="U69" s="32"/>
      <c r="V69" s="32"/>
      <c r="W69" s="32"/>
      <c r="X69" s="32"/>
      <c r="Y69" s="32"/>
      <c r="Z69" s="32"/>
      <c r="AA69" s="32"/>
      <c r="AB69" s="32"/>
      <c r="AC69" s="32"/>
      <c r="AD69" s="32"/>
      <c r="AE69" s="32" t="s">
        <v>228</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1063</v>
      </c>
      <c r="D70" s="268"/>
      <c r="E70" s="274"/>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1064</v>
      </c>
      <c r="D71" s="268"/>
      <c r="E71" s="274">
        <v>4.28</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63"/>
      <c r="C72" s="302" t="s">
        <v>1065</v>
      </c>
      <c r="D72" s="268"/>
      <c r="E72" s="274">
        <v>13.224</v>
      </c>
      <c r="F72" s="284"/>
      <c r="G72" s="284"/>
      <c r="H72" s="283"/>
      <c r="I72" s="31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1066</v>
      </c>
      <c r="D73" s="268"/>
      <c r="E73" s="274">
        <v>12.198</v>
      </c>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1067</v>
      </c>
      <c r="D74" s="268"/>
      <c r="E74" s="274">
        <v>11.536799999999999</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1068</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59" t="s">
        <v>1069</v>
      </c>
      <c r="C76" s="300"/>
      <c r="D76" s="308"/>
      <c r="E76" s="309"/>
      <c r="F76" s="310"/>
      <c r="G76" s="285"/>
      <c r="H76" s="283"/>
      <c r="I76" s="313"/>
      <c r="J76" s="32"/>
      <c r="K76" s="32"/>
      <c r="L76" s="32"/>
      <c r="M76" s="32"/>
      <c r="N76" s="32"/>
      <c r="O76" s="32"/>
      <c r="P76" s="32"/>
      <c r="Q76" s="32"/>
      <c r="R76" s="32"/>
      <c r="S76" s="32"/>
      <c r="T76" s="32"/>
      <c r="U76" s="32"/>
      <c r="V76" s="32"/>
      <c r="W76" s="32"/>
      <c r="X76" s="32"/>
      <c r="Y76" s="32"/>
      <c r="Z76" s="32"/>
      <c r="AA76" s="32"/>
      <c r="AB76" s="32"/>
      <c r="AC76" s="32"/>
      <c r="AD76" s="32"/>
      <c r="AE76" s="32" t="s">
        <v>222</v>
      </c>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11">
        <v>16</v>
      </c>
      <c r="B77" s="262" t="s">
        <v>1070</v>
      </c>
      <c r="C77" s="301" t="s">
        <v>1071</v>
      </c>
      <c r="D77" s="267" t="s">
        <v>235</v>
      </c>
      <c r="E77" s="273">
        <v>120.67895</v>
      </c>
      <c r="F77" s="286"/>
      <c r="G77" s="284">
        <f>ROUND(E77*F77,2)</f>
        <v>0</v>
      </c>
      <c r="H77" s="283" t="s">
        <v>236</v>
      </c>
      <c r="I77" s="313" t="s">
        <v>227</v>
      </c>
      <c r="J77" s="32"/>
      <c r="K77" s="32"/>
      <c r="L77" s="32"/>
      <c r="M77" s="32"/>
      <c r="N77" s="32"/>
      <c r="O77" s="32"/>
      <c r="P77" s="32"/>
      <c r="Q77" s="32"/>
      <c r="R77" s="32"/>
      <c r="S77" s="32"/>
      <c r="T77" s="32"/>
      <c r="U77" s="32"/>
      <c r="V77" s="32"/>
      <c r="W77" s="32"/>
      <c r="X77" s="32"/>
      <c r="Y77" s="32"/>
      <c r="Z77" s="32"/>
      <c r="AA77" s="32"/>
      <c r="AB77" s="32"/>
      <c r="AC77" s="32"/>
      <c r="AD77" s="32"/>
      <c r="AE77" s="32" t="s">
        <v>228</v>
      </c>
      <c r="AF77" s="32"/>
      <c r="AG77" s="32"/>
      <c r="AH77" s="32"/>
      <c r="AI77" s="32"/>
      <c r="AJ77" s="32"/>
      <c r="AK77" s="32"/>
      <c r="AL77" s="32"/>
      <c r="AM77" s="32">
        <v>15</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1072</v>
      </c>
      <c r="D78" s="268"/>
      <c r="E78" s="274"/>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1073</v>
      </c>
      <c r="D79" s="268"/>
      <c r="E79" s="274">
        <v>145.09795</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1074</v>
      </c>
      <c r="D80" s="268"/>
      <c r="E80" s="274">
        <v>-4.3440000000000003</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1075</v>
      </c>
      <c r="D81" s="268"/>
      <c r="E81" s="274">
        <v>-14.1805</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1076</v>
      </c>
      <c r="D82" s="268"/>
      <c r="E82" s="274">
        <v>-5.8944999999999999</v>
      </c>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59" t="s">
        <v>1077</v>
      </c>
      <c r="C83" s="300"/>
      <c r="D83" s="308"/>
      <c r="E83" s="309"/>
      <c r="F83" s="310"/>
      <c r="G83" s="285"/>
      <c r="H83" s="283"/>
      <c r="I83" s="313"/>
      <c r="J83" s="32"/>
      <c r="K83" s="32"/>
      <c r="L83" s="32"/>
      <c r="M83" s="32"/>
      <c r="N83" s="32"/>
      <c r="O83" s="32"/>
      <c r="P83" s="32"/>
      <c r="Q83" s="32"/>
      <c r="R83" s="32"/>
      <c r="S83" s="32"/>
      <c r="T83" s="32"/>
      <c r="U83" s="32"/>
      <c r="V83" s="32"/>
      <c r="W83" s="32"/>
      <c r="X83" s="32"/>
      <c r="Y83" s="32"/>
      <c r="Z83" s="32"/>
      <c r="AA83" s="32"/>
      <c r="AB83" s="32"/>
      <c r="AC83" s="32">
        <v>0</v>
      </c>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11">
        <v>17</v>
      </c>
      <c r="B84" s="262" t="s">
        <v>1078</v>
      </c>
      <c r="C84" s="301" t="s">
        <v>1079</v>
      </c>
      <c r="D84" s="267" t="s">
        <v>235</v>
      </c>
      <c r="E84" s="273">
        <v>213.5659</v>
      </c>
      <c r="F84" s="286"/>
      <c r="G84" s="284">
        <f>ROUND(E84*F84,2)</f>
        <v>0</v>
      </c>
      <c r="H84" s="283" t="s">
        <v>226</v>
      </c>
      <c r="I84" s="313" t="s">
        <v>227</v>
      </c>
      <c r="J84" s="32"/>
      <c r="K84" s="32"/>
      <c r="L84" s="32"/>
      <c r="M84" s="32"/>
      <c r="N84" s="32"/>
      <c r="O84" s="32"/>
      <c r="P84" s="32"/>
      <c r="Q84" s="32"/>
      <c r="R84" s="32"/>
      <c r="S84" s="32"/>
      <c r="T84" s="32"/>
      <c r="U84" s="32"/>
      <c r="V84" s="32"/>
      <c r="W84" s="32"/>
      <c r="X84" s="32"/>
      <c r="Y84" s="32"/>
      <c r="Z84" s="32"/>
      <c r="AA84" s="32"/>
      <c r="AB84" s="32"/>
      <c r="AC84" s="32"/>
      <c r="AD84" s="32"/>
      <c r="AE84" s="32" t="s">
        <v>228</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3" t="s">
        <v>1080</v>
      </c>
      <c r="D85" s="269"/>
      <c r="E85" s="275"/>
      <c r="F85" s="289"/>
      <c r="G85" s="290"/>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251" t="str">
        <f>C85</f>
        <v>Včetně pomocného pracovního lešení o výšce podlahy do 1900 mm a pro zatížení do 1,5 kPa.</v>
      </c>
      <c r="BB85" s="32"/>
      <c r="BC85" s="32"/>
      <c r="BD85" s="32"/>
      <c r="BE85" s="32"/>
      <c r="BF85" s="32"/>
      <c r="BG85" s="32"/>
      <c r="BH85" s="32"/>
    </row>
    <row r="86" spans="1:60" outlineLevel="1">
      <c r="A86" s="307"/>
      <c r="B86" s="263"/>
      <c r="C86" s="302" t="s">
        <v>1081</v>
      </c>
      <c r="D86" s="268"/>
      <c r="E86" s="274"/>
      <c r="F86" s="284"/>
      <c r="G86" s="284"/>
      <c r="H86" s="283"/>
      <c r="I86" s="31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63"/>
      <c r="C87" s="302" t="s">
        <v>1082</v>
      </c>
      <c r="D87" s="268"/>
      <c r="E87" s="274">
        <v>117.88975000000001</v>
      </c>
      <c r="F87" s="284"/>
      <c r="G87" s="284"/>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63"/>
      <c r="C88" s="302" t="s">
        <v>1083</v>
      </c>
      <c r="D88" s="268"/>
      <c r="E88" s="274">
        <v>4.5832499999999996</v>
      </c>
      <c r="F88" s="284"/>
      <c r="G88" s="284"/>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7"/>
      <c r="B89" s="263"/>
      <c r="C89" s="302" t="s">
        <v>1084</v>
      </c>
      <c r="D89" s="268"/>
      <c r="E89" s="274">
        <v>118.0081</v>
      </c>
      <c r="F89" s="284"/>
      <c r="G89" s="284"/>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63"/>
      <c r="C90" s="302" t="s">
        <v>1085</v>
      </c>
      <c r="D90" s="268"/>
      <c r="E90" s="274">
        <v>4.6368</v>
      </c>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63"/>
      <c r="C91" s="302" t="s">
        <v>1086</v>
      </c>
      <c r="D91" s="268"/>
      <c r="E91" s="274">
        <v>-31.552</v>
      </c>
      <c r="F91" s="284"/>
      <c r="G91" s="284"/>
      <c r="H91" s="283"/>
      <c r="I91" s="31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c r="A92" s="306" t="s">
        <v>218</v>
      </c>
      <c r="B92" s="261" t="s">
        <v>126</v>
      </c>
      <c r="C92" s="298" t="s">
        <v>127</v>
      </c>
      <c r="D92" s="265"/>
      <c r="E92" s="271"/>
      <c r="F92" s="287">
        <f>SUM(G93:G94)</f>
        <v>0</v>
      </c>
      <c r="G92" s="288"/>
      <c r="H92" s="280"/>
      <c r="I92" s="312"/>
      <c r="AE92" t="s">
        <v>219</v>
      </c>
    </row>
    <row r="93" spans="1:60" outlineLevel="1">
      <c r="A93" s="311">
        <v>18</v>
      </c>
      <c r="B93" s="262" t="s">
        <v>1087</v>
      </c>
      <c r="C93" s="301" t="s">
        <v>1088</v>
      </c>
      <c r="D93" s="267" t="s">
        <v>992</v>
      </c>
      <c r="E93" s="273">
        <v>1</v>
      </c>
      <c r="F93" s="286"/>
      <c r="G93" s="284">
        <f>ROUND(E93*F93,2)</f>
        <v>0</v>
      </c>
      <c r="H93" s="283"/>
      <c r="I93" s="313" t="s">
        <v>257</v>
      </c>
      <c r="J93" s="32"/>
      <c r="K93" s="32"/>
      <c r="L93" s="32"/>
      <c r="M93" s="32"/>
      <c r="N93" s="32"/>
      <c r="O93" s="32"/>
      <c r="P93" s="32"/>
      <c r="Q93" s="32"/>
      <c r="R93" s="32"/>
      <c r="S93" s="32"/>
      <c r="T93" s="32"/>
      <c r="U93" s="32"/>
      <c r="V93" s="32"/>
      <c r="W93" s="32"/>
      <c r="X93" s="32"/>
      <c r="Y93" s="32"/>
      <c r="Z93" s="32"/>
      <c r="AA93" s="32"/>
      <c r="AB93" s="32"/>
      <c r="AC93" s="32"/>
      <c r="AD93" s="32"/>
      <c r="AE93" s="32" t="s">
        <v>258</v>
      </c>
      <c r="AF93" s="32" t="s">
        <v>259</v>
      </c>
      <c r="AG93" s="32"/>
      <c r="AH93" s="32"/>
      <c r="AI93" s="32"/>
      <c r="AJ93" s="32"/>
      <c r="AK93" s="32"/>
      <c r="AL93" s="32"/>
      <c r="AM93" s="32">
        <v>15</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1089</v>
      </c>
      <c r="D94" s="268"/>
      <c r="E94" s="274">
        <v>1</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c r="A95" s="306" t="s">
        <v>218</v>
      </c>
      <c r="B95" s="261" t="s">
        <v>128</v>
      </c>
      <c r="C95" s="298" t="s">
        <v>129</v>
      </c>
      <c r="D95" s="265"/>
      <c r="E95" s="271"/>
      <c r="F95" s="287">
        <f>SUM(G96:G106)</f>
        <v>0</v>
      </c>
      <c r="G95" s="288"/>
      <c r="H95" s="280"/>
      <c r="I95" s="312"/>
      <c r="AE95" t="s">
        <v>219</v>
      </c>
    </row>
    <row r="96" spans="1:60" outlineLevel="1">
      <c r="A96" s="307"/>
      <c r="B96" s="258" t="s">
        <v>1090</v>
      </c>
      <c r="C96" s="299"/>
      <c r="D96" s="266"/>
      <c r="E96" s="272"/>
      <c r="F96" s="281"/>
      <c r="G96" s="282"/>
      <c r="H96" s="283"/>
      <c r="I96" s="313"/>
      <c r="J96" s="32"/>
      <c r="K96" s="32"/>
      <c r="L96" s="32"/>
      <c r="M96" s="32"/>
      <c r="N96" s="32"/>
      <c r="O96" s="32"/>
      <c r="P96" s="32"/>
      <c r="Q96" s="32"/>
      <c r="R96" s="32"/>
      <c r="S96" s="32"/>
      <c r="T96" s="32"/>
      <c r="U96" s="32"/>
      <c r="V96" s="32"/>
      <c r="W96" s="32"/>
      <c r="X96" s="32"/>
      <c r="Y96" s="32"/>
      <c r="Z96" s="32"/>
      <c r="AA96" s="32"/>
      <c r="AB96" s="32"/>
      <c r="AC96" s="32">
        <v>0</v>
      </c>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59" t="s">
        <v>1091</v>
      </c>
      <c r="C97" s="300"/>
      <c r="D97" s="308"/>
      <c r="E97" s="309"/>
      <c r="F97" s="310"/>
      <c r="G97" s="285"/>
      <c r="H97" s="283"/>
      <c r="I97" s="313"/>
      <c r="J97" s="32"/>
      <c r="K97" s="32"/>
      <c r="L97" s="32"/>
      <c r="M97" s="32"/>
      <c r="N97" s="32"/>
      <c r="O97" s="32"/>
      <c r="P97" s="32"/>
      <c r="Q97" s="32"/>
      <c r="R97" s="32"/>
      <c r="S97" s="32"/>
      <c r="T97" s="32"/>
      <c r="U97" s="32"/>
      <c r="V97" s="32"/>
      <c r="W97" s="32"/>
      <c r="X97" s="32"/>
      <c r="Y97" s="32"/>
      <c r="Z97" s="32"/>
      <c r="AA97" s="32"/>
      <c r="AB97" s="32"/>
      <c r="AC97" s="32"/>
      <c r="AD97" s="32"/>
      <c r="AE97" s="32" t="s">
        <v>222</v>
      </c>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7"/>
      <c r="B98" s="259" t="s">
        <v>1092</v>
      </c>
      <c r="C98" s="300"/>
      <c r="D98" s="308"/>
      <c r="E98" s="309"/>
      <c r="F98" s="310"/>
      <c r="G98" s="285"/>
      <c r="H98" s="283"/>
      <c r="I98" s="313"/>
      <c r="J98" s="32"/>
      <c r="K98" s="32"/>
      <c r="L98" s="32"/>
      <c r="M98" s="32"/>
      <c r="N98" s="32"/>
      <c r="O98" s="32"/>
      <c r="P98" s="32"/>
      <c r="Q98" s="32"/>
      <c r="R98" s="32"/>
      <c r="S98" s="32"/>
      <c r="T98" s="32"/>
      <c r="U98" s="32"/>
      <c r="V98" s="32"/>
      <c r="W98" s="32"/>
      <c r="X98" s="32"/>
      <c r="Y98" s="32"/>
      <c r="Z98" s="32"/>
      <c r="AA98" s="32"/>
      <c r="AB98" s="32"/>
      <c r="AC98" s="32">
        <v>1</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11">
        <v>19</v>
      </c>
      <c r="B99" s="262" t="s">
        <v>1093</v>
      </c>
      <c r="C99" s="301" t="s">
        <v>1094</v>
      </c>
      <c r="D99" s="267" t="s">
        <v>235</v>
      </c>
      <c r="E99" s="273">
        <v>35</v>
      </c>
      <c r="F99" s="286"/>
      <c r="G99" s="284">
        <f>ROUND(E99*F99,2)</f>
        <v>0</v>
      </c>
      <c r="H99" s="283" t="s">
        <v>236</v>
      </c>
      <c r="I99" s="313" t="s">
        <v>227</v>
      </c>
      <c r="J99" s="32"/>
      <c r="K99" s="32"/>
      <c r="L99" s="32"/>
      <c r="M99" s="32"/>
      <c r="N99" s="32"/>
      <c r="O99" s="32"/>
      <c r="P99" s="32"/>
      <c r="Q99" s="32"/>
      <c r="R99" s="32"/>
      <c r="S99" s="32"/>
      <c r="T99" s="32"/>
      <c r="U99" s="32"/>
      <c r="V99" s="32"/>
      <c r="W99" s="32"/>
      <c r="X99" s="32"/>
      <c r="Y99" s="32"/>
      <c r="Z99" s="32"/>
      <c r="AA99" s="32"/>
      <c r="AB99" s="32"/>
      <c r="AC99" s="32"/>
      <c r="AD99" s="32"/>
      <c r="AE99" s="32" t="s">
        <v>228</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3" t="s">
        <v>1095</v>
      </c>
      <c r="D100" s="269"/>
      <c r="E100" s="275"/>
      <c r="F100" s="289"/>
      <c r="G100" s="290"/>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251" t="str">
        <f>C100</f>
        <v>Včetně dodávky dlaždic.</v>
      </c>
      <c r="BB100" s="32"/>
      <c r="BC100" s="32"/>
      <c r="BD100" s="32"/>
      <c r="BE100" s="32"/>
      <c r="BF100" s="32"/>
      <c r="BG100" s="32"/>
      <c r="BH100" s="32"/>
    </row>
    <row r="101" spans="1:60" outlineLevel="1">
      <c r="A101" s="307"/>
      <c r="B101" s="263"/>
      <c r="C101" s="302" t="s">
        <v>1096</v>
      </c>
      <c r="D101" s="268"/>
      <c r="E101" s="274">
        <v>35</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59" t="s">
        <v>1097</v>
      </c>
      <c r="C102" s="300"/>
      <c r="D102" s="308"/>
      <c r="E102" s="309"/>
      <c r="F102" s="310"/>
      <c r="G102" s="285"/>
      <c r="H102" s="283"/>
      <c r="I102" s="313"/>
      <c r="J102" s="32"/>
      <c r="K102" s="32"/>
      <c r="L102" s="32"/>
      <c r="M102" s="32"/>
      <c r="N102" s="32"/>
      <c r="O102" s="32"/>
      <c r="P102" s="32"/>
      <c r="Q102" s="32"/>
      <c r="R102" s="32"/>
      <c r="S102" s="32"/>
      <c r="T102" s="32"/>
      <c r="U102" s="32"/>
      <c r="V102" s="32"/>
      <c r="W102" s="32"/>
      <c r="X102" s="32"/>
      <c r="Y102" s="32"/>
      <c r="Z102" s="32"/>
      <c r="AA102" s="32"/>
      <c r="AB102" s="32"/>
      <c r="AC102" s="32">
        <v>0</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59" t="s">
        <v>1098</v>
      </c>
      <c r="C103" s="300"/>
      <c r="D103" s="308"/>
      <c r="E103" s="309"/>
      <c r="F103" s="310"/>
      <c r="G103" s="285"/>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t="s">
        <v>222</v>
      </c>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59" t="s">
        <v>1099</v>
      </c>
      <c r="C104" s="300"/>
      <c r="D104" s="308"/>
      <c r="E104" s="309"/>
      <c r="F104" s="310"/>
      <c r="G104" s="285"/>
      <c r="H104" s="283"/>
      <c r="I104" s="313"/>
      <c r="J104" s="32"/>
      <c r="K104" s="32"/>
      <c r="L104" s="32"/>
      <c r="M104" s="32"/>
      <c r="N104" s="32"/>
      <c r="O104" s="32"/>
      <c r="P104" s="32"/>
      <c r="Q104" s="32"/>
      <c r="R104" s="32"/>
      <c r="S104" s="32"/>
      <c r="T104" s="32"/>
      <c r="U104" s="32"/>
      <c r="V104" s="32"/>
      <c r="W104" s="32"/>
      <c r="X104" s="32"/>
      <c r="Y104" s="32"/>
      <c r="Z104" s="32"/>
      <c r="AA104" s="32"/>
      <c r="AB104" s="32"/>
      <c r="AC104" s="32">
        <v>1</v>
      </c>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11">
        <v>20</v>
      </c>
      <c r="B105" s="262" t="s">
        <v>1100</v>
      </c>
      <c r="C105" s="301" t="s">
        <v>1101</v>
      </c>
      <c r="D105" s="267" t="s">
        <v>686</v>
      </c>
      <c r="E105" s="273">
        <v>3.5</v>
      </c>
      <c r="F105" s="286"/>
      <c r="G105" s="284">
        <f>ROUND(E105*F105,2)</f>
        <v>0</v>
      </c>
      <c r="H105" s="283" t="s">
        <v>236</v>
      </c>
      <c r="I105" s="313" t="s">
        <v>227</v>
      </c>
      <c r="J105" s="32"/>
      <c r="K105" s="32"/>
      <c r="L105" s="32"/>
      <c r="M105" s="32"/>
      <c r="N105" s="32"/>
      <c r="O105" s="32"/>
      <c r="P105" s="32"/>
      <c r="Q105" s="32"/>
      <c r="R105" s="32"/>
      <c r="S105" s="32"/>
      <c r="T105" s="32"/>
      <c r="U105" s="32"/>
      <c r="V105" s="32"/>
      <c r="W105" s="32"/>
      <c r="X105" s="32"/>
      <c r="Y105" s="32"/>
      <c r="Z105" s="32"/>
      <c r="AA105" s="32"/>
      <c r="AB105" s="32"/>
      <c r="AC105" s="32"/>
      <c r="AD105" s="32"/>
      <c r="AE105" s="32" t="s">
        <v>228</v>
      </c>
      <c r="AF105" s="32"/>
      <c r="AG105" s="32"/>
      <c r="AH105" s="32"/>
      <c r="AI105" s="32"/>
      <c r="AJ105" s="32"/>
      <c r="AK105" s="32"/>
      <c r="AL105" s="32"/>
      <c r="AM105" s="32">
        <v>15</v>
      </c>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63"/>
      <c r="C106" s="302" t="s">
        <v>1102</v>
      </c>
      <c r="D106" s="268"/>
      <c r="E106" s="274">
        <v>3.5</v>
      </c>
      <c r="F106" s="284"/>
      <c r="G106" s="284"/>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c r="A107" s="306" t="s">
        <v>218</v>
      </c>
      <c r="B107" s="261" t="s">
        <v>130</v>
      </c>
      <c r="C107" s="298" t="s">
        <v>131</v>
      </c>
      <c r="D107" s="265"/>
      <c r="E107" s="271"/>
      <c r="F107" s="287">
        <f>SUM(G108:G128)</f>
        <v>0</v>
      </c>
      <c r="G107" s="288"/>
      <c r="H107" s="280"/>
      <c r="I107" s="312"/>
      <c r="AE107" t="s">
        <v>219</v>
      </c>
    </row>
    <row r="108" spans="1:60" outlineLevel="1">
      <c r="A108" s="307"/>
      <c r="B108" s="258" t="s">
        <v>1103</v>
      </c>
      <c r="C108" s="299"/>
      <c r="D108" s="266"/>
      <c r="E108" s="272"/>
      <c r="F108" s="281"/>
      <c r="G108" s="282"/>
      <c r="H108" s="283"/>
      <c r="I108" s="313"/>
      <c r="J108" s="32"/>
      <c r="K108" s="32"/>
      <c r="L108" s="32"/>
      <c r="M108" s="32"/>
      <c r="N108" s="32"/>
      <c r="O108" s="32"/>
      <c r="P108" s="32"/>
      <c r="Q108" s="32"/>
      <c r="R108" s="32"/>
      <c r="S108" s="32"/>
      <c r="T108" s="32"/>
      <c r="U108" s="32"/>
      <c r="V108" s="32"/>
      <c r="W108" s="32"/>
      <c r="X108" s="32"/>
      <c r="Y108" s="32"/>
      <c r="Z108" s="32"/>
      <c r="AA108" s="32"/>
      <c r="AB108" s="32"/>
      <c r="AC108" s="32">
        <v>0</v>
      </c>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59" t="s">
        <v>1104</v>
      </c>
      <c r="C109" s="300"/>
      <c r="D109" s="308"/>
      <c r="E109" s="309"/>
      <c r="F109" s="310"/>
      <c r="G109" s="285"/>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t="s">
        <v>222</v>
      </c>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59" t="s">
        <v>1105</v>
      </c>
      <c r="C110" s="300"/>
      <c r="D110" s="308"/>
      <c r="E110" s="309"/>
      <c r="F110" s="310"/>
      <c r="G110" s="285"/>
      <c r="H110" s="283"/>
      <c r="I110" s="313"/>
      <c r="J110" s="32"/>
      <c r="K110" s="32"/>
      <c r="L110" s="32"/>
      <c r="M110" s="32"/>
      <c r="N110" s="32"/>
      <c r="O110" s="32"/>
      <c r="P110" s="32"/>
      <c r="Q110" s="32"/>
      <c r="R110" s="32"/>
      <c r="S110" s="32"/>
      <c r="T110" s="32"/>
      <c r="U110" s="32"/>
      <c r="V110" s="32"/>
      <c r="W110" s="32"/>
      <c r="X110" s="32"/>
      <c r="Y110" s="32"/>
      <c r="Z110" s="32"/>
      <c r="AA110" s="32"/>
      <c r="AB110" s="32"/>
      <c r="AC110" s="32">
        <v>1</v>
      </c>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11">
        <v>21</v>
      </c>
      <c r="B111" s="262" t="s">
        <v>1106</v>
      </c>
      <c r="C111" s="301" t="s">
        <v>1107</v>
      </c>
      <c r="D111" s="267" t="s">
        <v>377</v>
      </c>
      <c r="E111" s="273">
        <v>9.9</v>
      </c>
      <c r="F111" s="286"/>
      <c r="G111" s="284">
        <f>ROUND(E111*F111,2)</f>
        <v>0</v>
      </c>
      <c r="H111" s="283" t="s">
        <v>236</v>
      </c>
      <c r="I111" s="313" t="s">
        <v>227</v>
      </c>
      <c r="J111" s="32"/>
      <c r="K111" s="32"/>
      <c r="L111" s="32"/>
      <c r="M111" s="32"/>
      <c r="N111" s="32"/>
      <c r="O111" s="32"/>
      <c r="P111" s="32"/>
      <c r="Q111" s="32"/>
      <c r="R111" s="32"/>
      <c r="S111" s="32"/>
      <c r="T111" s="32"/>
      <c r="U111" s="32"/>
      <c r="V111" s="32"/>
      <c r="W111" s="32"/>
      <c r="X111" s="32"/>
      <c r="Y111" s="32"/>
      <c r="Z111" s="32"/>
      <c r="AA111" s="32"/>
      <c r="AB111" s="32"/>
      <c r="AC111" s="32"/>
      <c r="AD111" s="32"/>
      <c r="AE111" s="32" t="s">
        <v>228</v>
      </c>
      <c r="AF111" s="32"/>
      <c r="AG111" s="32"/>
      <c r="AH111" s="32"/>
      <c r="AI111" s="32"/>
      <c r="AJ111" s="32"/>
      <c r="AK111" s="32"/>
      <c r="AL111" s="32"/>
      <c r="AM111" s="32">
        <v>15</v>
      </c>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1108</v>
      </c>
      <c r="D112" s="268"/>
      <c r="E112" s="274">
        <v>9.9</v>
      </c>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59" t="s">
        <v>1103</v>
      </c>
      <c r="C113" s="300"/>
      <c r="D113" s="308"/>
      <c r="E113" s="309"/>
      <c r="F113" s="310"/>
      <c r="G113" s="285"/>
      <c r="H113" s="283"/>
      <c r="I113" s="313"/>
      <c r="J113" s="32"/>
      <c r="K113" s="32"/>
      <c r="L113" s="32"/>
      <c r="M113" s="32"/>
      <c r="N113" s="32"/>
      <c r="O113" s="32"/>
      <c r="P113" s="32"/>
      <c r="Q113" s="32"/>
      <c r="R113" s="32"/>
      <c r="S113" s="32"/>
      <c r="T113" s="32"/>
      <c r="U113" s="32"/>
      <c r="V113" s="32"/>
      <c r="W113" s="32"/>
      <c r="X113" s="32"/>
      <c r="Y113" s="32"/>
      <c r="Z113" s="32"/>
      <c r="AA113" s="32"/>
      <c r="AB113" s="32"/>
      <c r="AC113" s="32">
        <v>0</v>
      </c>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59" t="s">
        <v>1104</v>
      </c>
      <c r="C114" s="300"/>
      <c r="D114" s="308"/>
      <c r="E114" s="309"/>
      <c r="F114" s="310"/>
      <c r="G114" s="285"/>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t="s">
        <v>222</v>
      </c>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59" t="s">
        <v>1105</v>
      </c>
      <c r="C115" s="300"/>
      <c r="D115" s="308"/>
      <c r="E115" s="309"/>
      <c r="F115" s="310"/>
      <c r="G115" s="285"/>
      <c r="H115" s="283"/>
      <c r="I115" s="313"/>
      <c r="J115" s="32"/>
      <c r="K115" s="32"/>
      <c r="L115" s="32"/>
      <c r="M115" s="32"/>
      <c r="N115" s="32"/>
      <c r="O115" s="32"/>
      <c r="P115" s="32"/>
      <c r="Q115" s="32"/>
      <c r="R115" s="32"/>
      <c r="S115" s="32"/>
      <c r="T115" s="32"/>
      <c r="U115" s="32"/>
      <c r="V115" s="32"/>
      <c r="W115" s="32"/>
      <c r="X115" s="32"/>
      <c r="Y115" s="32"/>
      <c r="Z115" s="32"/>
      <c r="AA115" s="32"/>
      <c r="AB115" s="32"/>
      <c r="AC115" s="32">
        <v>1</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ht="20.399999999999999" outlineLevel="1">
      <c r="A116" s="311">
        <v>22</v>
      </c>
      <c r="B116" s="262" t="s">
        <v>1109</v>
      </c>
      <c r="C116" s="301" t="s">
        <v>1110</v>
      </c>
      <c r="D116" s="267" t="s">
        <v>377</v>
      </c>
      <c r="E116" s="273">
        <v>2.2999999999999998</v>
      </c>
      <c r="F116" s="286"/>
      <c r="G116" s="284">
        <f>ROUND(E116*F116,2)</f>
        <v>0</v>
      </c>
      <c r="H116" s="283" t="s">
        <v>236</v>
      </c>
      <c r="I116" s="313" t="s">
        <v>227</v>
      </c>
      <c r="J116" s="32"/>
      <c r="K116" s="32"/>
      <c r="L116" s="32"/>
      <c r="M116" s="32"/>
      <c r="N116" s="32"/>
      <c r="O116" s="32"/>
      <c r="P116" s="32"/>
      <c r="Q116" s="32"/>
      <c r="R116" s="32"/>
      <c r="S116" s="32"/>
      <c r="T116" s="32"/>
      <c r="U116" s="32"/>
      <c r="V116" s="32"/>
      <c r="W116" s="32"/>
      <c r="X116" s="32"/>
      <c r="Y116" s="32"/>
      <c r="Z116" s="32"/>
      <c r="AA116" s="32"/>
      <c r="AB116" s="32"/>
      <c r="AC116" s="32"/>
      <c r="AD116" s="32"/>
      <c r="AE116" s="32" t="s">
        <v>228</v>
      </c>
      <c r="AF116" s="32"/>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1111</v>
      </c>
      <c r="D117" s="268"/>
      <c r="E117" s="274">
        <v>2.2999999999999998</v>
      </c>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11">
        <v>23</v>
      </c>
      <c r="B118" s="262" t="s">
        <v>1112</v>
      </c>
      <c r="C118" s="301" t="s">
        <v>1113</v>
      </c>
      <c r="D118" s="267" t="s">
        <v>225</v>
      </c>
      <c r="E118" s="273">
        <v>8</v>
      </c>
      <c r="F118" s="286"/>
      <c r="G118" s="284">
        <f>ROUND(E118*F118,2)</f>
        <v>0</v>
      </c>
      <c r="H118" s="283"/>
      <c r="I118" s="313" t="s">
        <v>257</v>
      </c>
      <c r="J118" s="32"/>
      <c r="K118" s="32"/>
      <c r="L118" s="32"/>
      <c r="M118" s="32"/>
      <c r="N118" s="32"/>
      <c r="O118" s="32"/>
      <c r="P118" s="32"/>
      <c r="Q118" s="32"/>
      <c r="R118" s="32"/>
      <c r="S118" s="32"/>
      <c r="T118" s="32"/>
      <c r="U118" s="32"/>
      <c r="V118" s="32"/>
      <c r="W118" s="32"/>
      <c r="X118" s="32"/>
      <c r="Y118" s="32"/>
      <c r="Z118" s="32"/>
      <c r="AA118" s="32"/>
      <c r="AB118" s="32"/>
      <c r="AC118" s="32"/>
      <c r="AD118" s="32"/>
      <c r="AE118" s="32" t="s">
        <v>258</v>
      </c>
      <c r="AF118" s="32" t="s">
        <v>407</v>
      </c>
      <c r="AG118" s="32"/>
      <c r="AH118" s="32"/>
      <c r="AI118" s="32"/>
      <c r="AJ118" s="32"/>
      <c r="AK118" s="32"/>
      <c r="AL118" s="32"/>
      <c r="AM118" s="32">
        <v>15</v>
      </c>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21" outlineLevel="1">
      <c r="A119" s="307"/>
      <c r="B119" s="263"/>
      <c r="C119" s="303" t="s">
        <v>1114</v>
      </c>
      <c r="D119" s="269"/>
      <c r="E119" s="275"/>
      <c r="F119" s="289"/>
      <c r="G119" s="290"/>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251" t="str">
        <f>C119</f>
        <v>Dodávka a montáž, zárubně ocel. požár.1křídl., bezpečnostních, doddatečně pl. do 2,5 m2, včetně zárubní 800 x 1970mm, povrchové úpravy a úpravy u prahu přechod. lištou.</v>
      </c>
      <c r="BB119" s="32"/>
      <c r="BC119" s="32"/>
      <c r="BD119" s="32"/>
      <c r="BE119" s="32"/>
      <c r="BF119" s="32"/>
      <c r="BG119" s="32"/>
      <c r="BH119" s="32"/>
    </row>
    <row r="120" spans="1:60" ht="21" outlineLevel="1">
      <c r="A120" s="307"/>
      <c r="B120" s="263"/>
      <c r="C120" s="303" t="s">
        <v>1115</v>
      </c>
      <c r="D120" s="269"/>
      <c r="E120" s="275"/>
      <c r="F120" s="289"/>
      <c r="G120" s="290"/>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251" t="str">
        <f>C120</f>
        <v>Dodávka a montáž, dveře speciální protipožární EI30 DP3-S; 800 x 1970mm; ozdobný rámeček, povrch. úprava folie. Bezpečnostní vložka, kukátko, řetízek.</v>
      </c>
      <c r="BB120" s="32"/>
      <c r="BC120" s="32"/>
      <c r="BD120" s="32"/>
      <c r="BE120" s="32"/>
      <c r="BF120" s="32"/>
      <c r="BG120" s="32"/>
      <c r="BH120" s="32"/>
    </row>
    <row r="121" spans="1:60" outlineLevel="1">
      <c r="A121" s="307"/>
      <c r="B121" s="263"/>
      <c r="C121" s="302" t="s">
        <v>1116</v>
      </c>
      <c r="D121" s="268"/>
      <c r="E121" s="274"/>
      <c r="F121" s="284"/>
      <c r="G121" s="284"/>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63"/>
      <c r="C122" s="302" t="s">
        <v>1117</v>
      </c>
      <c r="D122" s="268"/>
      <c r="E122" s="274"/>
      <c r="F122" s="284"/>
      <c r="G122" s="284"/>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63"/>
      <c r="C123" s="302" t="s">
        <v>1118</v>
      </c>
      <c r="D123" s="268"/>
      <c r="E123" s="274">
        <v>8</v>
      </c>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11">
        <v>24</v>
      </c>
      <c r="B124" s="262" t="s">
        <v>1119</v>
      </c>
      <c r="C124" s="301" t="s">
        <v>1120</v>
      </c>
      <c r="D124" s="267" t="s">
        <v>225</v>
      </c>
      <c r="E124" s="273">
        <v>1</v>
      </c>
      <c r="F124" s="286"/>
      <c r="G124" s="284">
        <f>ROUND(E124*F124,2)</f>
        <v>0</v>
      </c>
      <c r="H124" s="283"/>
      <c r="I124" s="313" t="s">
        <v>257</v>
      </c>
      <c r="J124" s="32"/>
      <c r="K124" s="32"/>
      <c r="L124" s="32"/>
      <c r="M124" s="32"/>
      <c r="N124" s="32"/>
      <c r="O124" s="32"/>
      <c r="P124" s="32"/>
      <c r="Q124" s="32"/>
      <c r="R124" s="32"/>
      <c r="S124" s="32"/>
      <c r="T124" s="32"/>
      <c r="U124" s="32"/>
      <c r="V124" s="32"/>
      <c r="W124" s="32"/>
      <c r="X124" s="32"/>
      <c r="Y124" s="32"/>
      <c r="Z124" s="32"/>
      <c r="AA124" s="32"/>
      <c r="AB124" s="32"/>
      <c r="AC124" s="32"/>
      <c r="AD124" s="32"/>
      <c r="AE124" s="32" t="s">
        <v>258</v>
      </c>
      <c r="AF124" s="32" t="s">
        <v>407</v>
      </c>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63"/>
      <c r="C125" s="303" t="s">
        <v>1121</v>
      </c>
      <c r="D125" s="269"/>
      <c r="E125" s="275"/>
      <c r="F125" s="289"/>
      <c r="G125" s="290"/>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251" t="str">
        <f>C125</f>
        <v>Dodávka a montáž, zárubně ocel. požár.1křídl., doddatečně pl. do 2,5 m2, včetně zárubní 850 x 1850mm, povrchové úpravě nátěrem, úpravy u prahu.</v>
      </c>
      <c r="BB125" s="32"/>
      <c r="BC125" s="32"/>
      <c r="BD125" s="32"/>
      <c r="BE125" s="32"/>
      <c r="BF125" s="32"/>
      <c r="BG125" s="32"/>
      <c r="BH125" s="32"/>
    </row>
    <row r="126" spans="1:60" outlineLevel="1">
      <c r="A126" s="307"/>
      <c r="B126" s="263"/>
      <c r="C126" s="303" t="s">
        <v>1122</v>
      </c>
      <c r="D126" s="269"/>
      <c r="E126" s="275"/>
      <c r="F126" s="289"/>
      <c r="G126" s="290"/>
      <c r="H126" s="283"/>
      <c r="I126" s="31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251" t="str">
        <f>C126</f>
        <v>Dodávka a montáž, dveře speciální protipožární EI 15 DP3-C; 850 x 1850mm, kování.</v>
      </c>
      <c r="BB126" s="32"/>
      <c r="BC126" s="32"/>
      <c r="BD126" s="32"/>
      <c r="BE126" s="32"/>
      <c r="BF126" s="32"/>
      <c r="BG126" s="32"/>
      <c r="BH126" s="32"/>
    </row>
    <row r="127" spans="1:60" outlineLevel="1">
      <c r="A127" s="307"/>
      <c r="B127" s="263"/>
      <c r="C127" s="302" t="s">
        <v>1123</v>
      </c>
      <c r="D127" s="268"/>
      <c r="E127" s="274"/>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63"/>
      <c r="C128" s="302" t="s">
        <v>1124</v>
      </c>
      <c r="D128" s="268"/>
      <c r="E128" s="274">
        <v>1</v>
      </c>
      <c r="F128" s="284"/>
      <c r="G128" s="284"/>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c r="A129" s="306" t="s">
        <v>218</v>
      </c>
      <c r="B129" s="261" t="s">
        <v>132</v>
      </c>
      <c r="C129" s="298" t="s">
        <v>133</v>
      </c>
      <c r="D129" s="265"/>
      <c r="E129" s="271"/>
      <c r="F129" s="287">
        <f>SUM(G130:G133)</f>
        <v>0</v>
      </c>
      <c r="G129" s="288"/>
      <c r="H129" s="280"/>
      <c r="I129" s="312"/>
      <c r="AE129" t="s">
        <v>219</v>
      </c>
    </row>
    <row r="130" spans="1:60" outlineLevel="1">
      <c r="A130" s="307"/>
      <c r="B130" s="258" t="s">
        <v>1125</v>
      </c>
      <c r="C130" s="299"/>
      <c r="D130" s="266"/>
      <c r="E130" s="272"/>
      <c r="F130" s="281"/>
      <c r="G130" s="282"/>
      <c r="H130" s="283"/>
      <c r="I130" s="313"/>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11">
        <v>25</v>
      </c>
      <c r="B131" s="262" t="s">
        <v>1126</v>
      </c>
      <c r="C131" s="301" t="s">
        <v>1127</v>
      </c>
      <c r="D131" s="267" t="s">
        <v>377</v>
      </c>
      <c r="E131" s="273">
        <v>12</v>
      </c>
      <c r="F131" s="286"/>
      <c r="G131" s="284">
        <f>ROUND(E131*F131,2)</f>
        <v>0</v>
      </c>
      <c r="H131" s="283" t="s">
        <v>1128</v>
      </c>
      <c r="I131" s="313" t="s">
        <v>227</v>
      </c>
      <c r="J131" s="32"/>
      <c r="K131" s="32"/>
      <c r="L131" s="32"/>
      <c r="M131" s="32"/>
      <c r="N131" s="32"/>
      <c r="O131" s="32"/>
      <c r="P131" s="32"/>
      <c r="Q131" s="32"/>
      <c r="R131" s="32"/>
      <c r="S131" s="32"/>
      <c r="T131" s="32"/>
      <c r="U131" s="32"/>
      <c r="V131" s="32"/>
      <c r="W131" s="32"/>
      <c r="X131" s="32"/>
      <c r="Y131" s="32"/>
      <c r="Z131" s="32"/>
      <c r="AA131" s="32"/>
      <c r="AB131" s="32"/>
      <c r="AC131" s="32"/>
      <c r="AD131" s="32"/>
      <c r="AE131" s="32" t="s">
        <v>228</v>
      </c>
      <c r="AF131" s="32"/>
      <c r="AG131" s="32"/>
      <c r="AH131" s="32"/>
      <c r="AI131" s="32"/>
      <c r="AJ131" s="32"/>
      <c r="AK131" s="32"/>
      <c r="AL131" s="32"/>
      <c r="AM131" s="32">
        <v>15</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63"/>
      <c r="C132" s="302" t="s">
        <v>1129</v>
      </c>
      <c r="D132" s="268"/>
      <c r="E132" s="274"/>
      <c r="F132" s="284"/>
      <c r="G132" s="284"/>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7"/>
      <c r="B133" s="263"/>
      <c r="C133" s="302" t="s">
        <v>1130</v>
      </c>
      <c r="D133" s="268"/>
      <c r="E133" s="274">
        <v>12</v>
      </c>
      <c r="F133" s="284"/>
      <c r="G133" s="284"/>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c r="A134" s="306" t="s">
        <v>218</v>
      </c>
      <c r="B134" s="261" t="s">
        <v>134</v>
      </c>
      <c r="C134" s="298" t="s">
        <v>135</v>
      </c>
      <c r="D134" s="265"/>
      <c r="E134" s="271"/>
      <c r="F134" s="287">
        <f>SUM(G135:G137)</f>
        <v>0</v>
      </c>
      <c r="G134" s="288"/>
      <c r="H134" s="280"/>
      <c r="I134" s="312"/>
      <c r="AE134" t="s">
        <v>219</v>
      </c>
    </row>
    <row r="135" spans="1:60" outlineLevel="1">
      <c r="A135" s="307"/>
      <c r="B135" s="258" t="s">
        <v>441</v>
      </c>
      <c r="C135" s="299"/>
      <c r="D135" s="266"/>
      <c r="E135" s="272"/>
      <c r="F135" s="281"/>
      <c r="G135" s="282"/>
      <c r="H135" s="283"/>
      <c r="I135" s="313"/>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11">
        <v>26</v>
      </c>
      <c r="B136" s="262" t="s">
        <v>1131</v>
      </c>
      <c r="C136" s="301" t="s">
        <v>1132</v>
      </c>
      <c r="D136" s="267" t="s">
        <v>235</v>
      </c>
      <c r="E136" s="273">
        <v>33.105600000000003</v>
      </c>
      <c r="F136" s="286"/>
      <c r="G136" s="284">
        <f>ROUND(E136*F136,2)</f>
        <v>0</v>
      </c>
      <c r="H136" s="283" t="s">
        <v>421</v>
      </c>
      <c r="I136" s="313" t="s">
        <v>227</v>
      </c>
      <c r="J136" s="32"/>
      <c r="K136" s="32"/>
      <c r="L136" s="32"/>
      <c r="M136" s="32"/>
      <c r="N136" s="32"/>
      <c r="O136" s="32"/>
      <c r="P136" s="32"/>
      <c r="Q136" s="32"/>
      <c r="R136" s="32"/>
      <c r="S136" s="32"/>
      <c r="T136" s="32"/>
      <c r="U136" s="32"/>
      <c r="V136" s="32"/>
      <c r="W136" s="32"/>
      <c r="X136" s="32"/>
      <c r="Y136" s="32"/>
      <c r="Z136" s="32"/>
      <c r="AA136" s="32"/>
      <c r="AB136" s="32"/>
      <c r="AC136" s="32"/>
      <c r="AD136" s="32"/>
      <c r="AE136" s="32" t="s">
        <v>228</v>
      </c>
      <c r="AF136" s="32"/>
      <c r="AG136" s="32"/>
      <c r="AH136" s="32"/>
      <c r="AI136" s="32"/>
      <c r="AJ136" s="32"/>
      <c r="AK136" s="32"/>
      <c r="AL136" s="32"/>
      <c r="AM136" s="32">
        <v>15</v>
      </c>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63"/>
      <c r="C137" s="302" t="s">
        <v>1133</v>
      </c>
      <c r="D137" s="268"/>
      <c r="E137" s="274">
        <v>33.105600000000003</v>
      </c>
      <c r="F137" s="284"/>
      <c r="G137" s="284"/>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c r="A138" s="306" t="s">
        <v>218</v>
      </c>
      <c r="B138" s="261" t="s">
        <v>136</v>
      </c>
      <c r="C138" s="298" t="s">
        <v>137</v>
      </c>
      <c r="D138" s="265"/>
      <c r="E138" s="271"/>
      <c r="F138" s="287">
        <f>SUM(G139:G162)</f>
        <v>0</v>
      </c>
      <c r="G138" s="288"/>
      <c r="H138" s="280"/>
      <c r="I138" s="312"/>
      <c r="AE138" t="s">
        <v>219</v>
      </c>
    </row>
    <row r="139" spans="1:60" outlineLevel="1">
      <c r="A139" s="307"/>
      <c r="B139" s="258" t="s">
        <v>1134</v>
      </c>
      <c r="C139" s="299"/>
      <c r="D139" s="266"/>
      <c r="E139" s="272"/>
      <c r="F139" s="281"/>
      <c r="G139" s="282"/>
      <c r="H139" s="283"/>
      <c r="I139" s="313"/>
      <c r="J139" s="32"/>
      <c r="K139" s="32"/>
      <c r="L139" s="32"/>
      <c r="M139" s="32"/>
      <c r="N139" s="32"/>
      <c r="O139" s="32"/>
      <c r="P139" s="32"/>
      <c r="Q139" s="32"/>
      <c r="R139" s="32"/>
      <c r="S139" s="32"/>
      <c r="T139" s="32"/>
      <c r="U139" s="32"/>
      <c r="V139" s="32"/>
      <c r="W139" s="32"/>
      <c r="X139" s="32"/>
      <c r="Y139" s="32"/>
      <c r="Z139" s="32"/>
      <c r="AA139" s="32"/>
      <c r="AB139" s="32"/>
      <c r="AC139" s="32">
        <v>0</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21" outlineLevel="1">
      <c r="A140" s="307"/>
      <c r="B140" s="259" t="s">
        <v>1135</v>
      </c>
      <c r="C140" s="300"/>
      <c r="D140" s="308"/>
      <c r="E140" s="309"/>
      <c r="F140" s="310"/>
      <c r="G140" s="285"/>
      <c r="H140" s="283"/>
      <c r="I140" s="313"/>
      <c r="J140" s="32"/>
      <c r="K140" s="32"/>
      <c r="L140" s="32"/>
      <c r="M140" s="32"/>
      <c r="N140" s="32"/>
      <c r="O140" s="32"/>
      <c r="P140" s="32"/>
      <c r="Q140" s="32"/>
      <c r="R140" s="32"/>
      <c r="S140" s="32"/>
      <c r="T140" s="32"/>
      <c r="U140" s="32"/>
      <c r="V140" s="32"/>
      <c r="W140" s="32"/>
      <c r="X140" s="32"/>
      <c r="Y140" s="32"/>
      <c r="Z140" s="32"/>
      <c r="AA140" s="32"/>
      <c r="AB140" s="32"/>
      <c r="AC140" s="32">
        <v>1</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251" t="str">
        <f>B140</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140" s="32"/>
      <c r="BB140" s="32"/>
      <c r="BC140" s="32"/>
      <c r="BD140" s="32"/>
      <c r="BE140" s="32"/>
      <c r="BF140" s="32"/>
      <c r="BG140" s="32"/>
      <c r="BH140" s="32"/>
    </row>
    <row r="141" spans="1:60" outlineLevel="1">
      <c r="A141" s="311">
        <v>27</v>
      </c>
      <c r="B141" s="262" t="s">
        <v>1136</v>
      </c>
      <c r="C141" s="301" t="s">
        <v>1137</v>
      </c>
      <c r="D141" s="267" t="s">
        <v>235</v>
      </c>
      <c r="E141" s="273">
        <v>327.97980999999999</v>
      </c>
      <c r="F141" s="286"/>
      <c r="G141" s="284">
        <f>ROUND(E141*F141,2)</f>
        <v>0</v>
      </c>
      <c r="H141" s="283" t="s">
        <v>236</v>
      </c>
      <c r="I141" s="313" t="s">
        <v>227</v>
      </c>
      <c r="J141" s="32"/>
      <c r="K141" s="32"/>
      <c r="L141" s="32"/>
      <c r="M141" s="32"/>
      <c r="N141" s="32"/>
      <c r="O141" s="32"/>
      <c r="P141" s="32"/>
      <c r="Q141" s="32"/>
      <c r="R141" s="32"/>
      <c r="S141" s="32"/>
      <c r="T141" s="32"/>
      <c r="U141" s="32"/>
      <c r="V141" s="32"/>
      <c r="W141" s="32"/>
      <c r="X141" s="32"/>
      <c r="Y141" s="32"/>
      <c r="Z141" s="32"/>
      <c r="AA141" s="32"/>
      <c r="AB141" s="32"/>
      <c r="AC141" s="32"/>
      <c r="AD141" s="32"/>
      <c r="AE141" s="32" t="s">
        <v>228</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1138</v>
      </c>
      <c r="D142" s="268"/>
      <c r="E142" s="274"/>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63"/>
      <c r="C143" s="302" t="s">
        <v>332</v>
      </c>
      <c r="D143" s="268"/>
      <c r="E143" s="274"/>
      <c r="F143" s="284"/>
      <c r="G143" s="284"/>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63"/>
      <c r="C144" s="302" t="s">
        <v>1139</v>
      </c>
      <c r="D144" s="268"/>
      <c r="E144" s="274">
        <v>204.6507</v>
      </c>
      <c r="F144" s="284"/>
      <c r="G144" s="284"/>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1140</v>
      </c>
      <c r="D145" s="268"/>
      <c r="E145" s="274"/>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63"/>
      <c r="C146" s="302" t="s">
        <v>1141</v>
      </c>
      <c r="D146" s="268"/>
      <c r="E146" s="274">
        <v>35.431199999999997</v>
      </c>
      <c r="F146" s="284"/>
      <c r="G146" s="284"/>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63"/>
      <c r="C147" s="302" t="s">
        <v>1142</v>
      </c>
      <c r="D147" s="268"/>
      <c r="E147" s="274"/>
      <c r="F147" s="284"/>
      <c r="G147" s="284"/>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7"/>
      <c r="B148" s="263"/>
      <c r="C148" s="302" t="s">
        <v>1143</v>
      </c>
      <c r="D148" s="268"/>
      <c r="E148" s="274">
        <v>26.32</v>
      </c>
      <c r="F148" s="284"/>
      <c r="G148" s="284"/>
      <c r="H148" s="283"/>
      <c r="I148" s="313"/>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2" t="s">
        <v>1144</v>
      </c>
      <c r="D149" s="268"/>
      <c r="E149" s="274"/>
      <c r="F149" s="284"/>
      <c r="G149" s="284"/>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63"/>
      <c r="C150" s="302" t="s">
        <v>1145</v>
      </c>
      <c r="D150" s="268"/>
      <c r="E150" s="274">
        <v>61.577910000000003</v>
      </c>
      <c r="F150" s="284"/>
      <c r="G150" s="284"/>
      <c r="H150" s="283"/>
      <c r="I150" s="31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59" t="s">
        <v>1146</v>
      </c>
      <c r="C151" s="300"/>
      <c r="D151" s="308"/>
      <c r="E151" s="309"/>
      <c r="F151" s="310"/>
      <c r="G151" s="285"/>
      <c r="H151" s="283"/>
      <c r="I151" s="313"/>
      <c r="J151" s="32"/>
      <c r="K151" s="32"/>
      <c r="L151" s="32"/>
      <c r="M151" s="32"/>
      <c r="N151" s="32"/>
      <c r="O151" s="32"/>
      <c r="P151" s="32"/>
      <c r="Q151" s="32"/>
      <c r="R151" s="32"/>
      <c r="S151" s="32"/>
      <c r="T151" s="32"/>
      <c r="U151" s="32"/>
      <c r="V151" s="32"/>
      <c r="W151" s="32"/>
      <c r="X151" s="32"/>
      <c r="Y151" s="32"/>
      <c r="Z151" s="32"/>
      <c r="AA151" s="32"/>
      <c r="AB151" s="32"/>
      <c r="AC151" s="32">
        <v>0</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59" t="s">
        <v>1147</v>
      </c>
      <c r="C152" s="300"/>
      <c r="D152" s="308"/>
      <c r="E152" s="309"/>
      <c r="F152" s="310"/>
      <c r="G152" s="285"/>
      <c r="H152" s="283"/>
      <c r="I152" s="313"/>
      <c r="J152" s="32"/>
      <c r="K152" s="32"/>
      <c r="L152" s="32"/>
      <c r="M152" s="32"/>
      <c r="N152" s="32"/>
      <c r="O152" s="32"/>
      <c r="P152" s="32"/>
      <c r="Q152" s="32"/>
      <c r="R152" s="32"/>
      <c r="S152" s="32"/>
      <c r="T152" s="32"/>
      <c r="U152" s="32"/>
      <c r="V152" s="32"/>
      <c r="W152" s="32"/>
      <c r="X152" s="32"/>
      <c r="Y152" s="32"/>
      <c r="Z152" s="32"/>
      <c r="AA152" s="32"/>
      <c r="AB152" s="32"/>
      <c r="AC152" s="32">
        <v>1</v>
      </c>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11">
        <v>28</v>
      </c>
      <c r="B153" s="262" t="s">
        <v>1148</v>
      </c>
      <c r="C153" s="301" t="s">
        <v>1149</v>
      </c>
      <c r="D153" s="267" t="s">
        <v>225</v>
      </c>
      <c r="E153" s="273">
        <v>56</v>
      </c>
      <c r="F153" s="286"/>
      <c r="G153" s="284">
        <f>ROUND(E153*F153,2)</f>
        <v>0</v>
      </c>
      <c r="H153" s="283" t="s">
        <v>236</v>
      </c>
      <c r="I153" s="313" t="s">
        <v>227</v>
      </c>
      <c r="J153" s="32"/>
      <c r="K153" s="32"/>
      <c r="L153" s="32"/>
      <c r="M153" s="32"/>
      <c r="N153" s="32"/>
      <c r="O153" s="32"/>
      <c r="P153" s="32"/>
      <c r="Q153" s="32"/>
      <c r="R153" s="32"/>
      <c r="S153" s="32"/>
      <c r="T153" s="32"/>
      <c r="U153" s="32"/>
      <c r="V153" s="32"/>
      <c r="W153" s="32"/>
      <c r="X153" s="32"/>
      <c r="Y153" s="32"/>
      <c r="Z153" s="32"/>
      <c r="AA153" s="32"/>
      <c r="AB153" s="32"/>
      <c r="AC153" s="32"/>
      <c r="AD153" s="32"/>
      <c r="AE153" s="32" t="s">
        <v>228</v>
      </c>
      <c r="AF153" s="32"/>
      <c r="AG153" s="32"/>
      <c r="AH153" s="32"/>
      <c r="AI153" s="32"/>
      <c r="AJ153" s="32"/>
      <c r="AK153" s="32"/>
      <c r="AL153" s="32"/>
      <c r="AM153" s="32">
        <v>15</v>
      </c>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63"/>
      <c r="C154" s="302" t="s">
        <v>1150</v>
      </c>
      <c r="D154" s="268"/>
      <c r="E154" s="274"/>
      <c r="F154" s="284"/>
      <c r="G154" s="284"/>
      <c r="H154" s="283"/>
      <c r="I154" s="313"/>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63"/>
      <c r="C155" s="302" t="s">
        <v>1151</v>
      </c>
      <c r="D155" s="268"/>
      <c r="E155" s="274">
        <v>40</v>
      </c>
      <c r="F155" s="284"/>
      <c r="G155" s="284"/>
      <c r="H155" s="283"/>
      <c r="I155" s="31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7"/>
      <c r="B156" s="263"/>
      <c r="C156" s="302" t="s">
        <v>1152</v>
      </c>
      <c r="D156" s="268"/>
      <c r="E156" s="274">
        <v>12</v>
      </c>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63"/>
      <c r="C157" s="302" t="s">
        <v>1153</v>
      </c>
      <c r="D157" s="268"/>
      <c r="E157" s="274">
        <v>4</v>
      </c>
      <c r="F157" s="284"/>
      <c r="G157" s="284"/>
      <c r="H157" s="283"/>
      <c r="I157" s="31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11">
        <v>29</v>
      </c>
      <c r="B158" s="262" t="s">
        <v>1154</v>
      </c>
      <c r="C158" s="301" t="s">
        <v>1155</v>
      </c>
      <c r="D158" s="267" t="s">
        <v>235</v>
      </c>
      <c r="E158" s="273">
        <v>2.0804</v>
      </c>
      <c r="F158" s="286"/>
      <c r="G158" s="284">
        <f>ROUND(E158*F158,2)</f>
        <v>0</v>
      </c>
      <c r="H158" s="283"/>
      <c r="I158" s="313" t="s">
        <v>257</v>
      </c>
      <c r="J158" s="32"/>
      <c r="K158" s="32"/>
      <c r="L158" s="32"/>
      <c r="M158" s="32"/>
      <c r="N158" s="32"/>
      <c r="O158" s="32"/>
      <c r="P158" s="32"/>
      <c r="Q158" s="32"/>
      <c r="R158" s="32"/>
      <c r="S158" s="32"/>
      <c r="T158" s="32"/>
      <c r="U158" s="32"/>
      <c r="V158" s="32"/>
      <c r="W158" s="32"/>
      <c r="X158" s="32"/>
      <c r="Y158" s="32"/>
      <c r="Z158" s="32"/>
      <c r="AA158" s="32"/>
      <c r="AB158" s="32"/>
      <c r="AC158" s="32"/>
      <c r="AD158" s="32"/>
      <c r="AE158" s="32" t="s">
        <v>258</v>
      </c>
      <c r="AF158" s="32" t="s">
        <v>407</v>
      </c>
      <c r="AG158" s="32"/>
      <c r="AH158" s="32"/>
      <c r="AI158" s="32"/>
      <c r="AJ158" s="32"/>
      <c r="AK158" s="32"/>
      <c r="AL158" s="32"/>
      <c r="AM158" s="32">
        <v>15</v>
      </c>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63"/>
      <c r="C159" s="302" t="s">
        <v>1156</v>
      </c>
      <c r="D159" s="268"/>
      <c r="E159" s="274"/>
      <c r="F159" s="284"/>
      <c r="G159" s="284"/>
      <c r="H159" s="283"/>
      <c r="I159" s="313"/>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7"/>
      <c r="B160" s="263"/>
      <c r="C160" s="302" t="s">
        <v>1157</v>
      </c>
      <c r="D160" s="268"/>
      <c r="E160" s="274">
        <v>1.1759999999999999</v>
      </c>
      <c r="F160" s="284"/>
      <c r="G160" s="284"/>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1158</v>
      </c>
      <c r="D161" s="268"/>
      <c r="E161" s="274">
        <v>0.4788</v>
      </c>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7"/>
      <c r="B162" s="263"/>
      <c r="C162" s="302" t="s">
        <v>1159</v>
      </c>
      <c r="D162" s="268"/>
      <c r="E162" s="274">
        <v>0.42559999999999998</v>
      </c>
      <c r="F162" s="284"/>
      <c r="G162" s="284"/>
      <c r="H162" s="283"/>
      <c r="I162" s="313"/>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c r="A163" s="306" t="s">
        <v>218</v>
      </c>
      <c r="B163" s="261" t="s">
        <v>138</v>
      </c>
      <c r="C163" s="298" t="s">
        <v>139</v>
      </c>
      <c r="D163" s="265"/>
      <c r="E163" s="271"/>
      <c r="F163" s="287">
        <f>SUM(G164:G211)</f>
        <v>0</v>
      </c>
      <c r="G163" s="288"/>
      <c r="H163" s="280"/>
      <c r="I163" s="312"/>
      <c r="AE163" t="s">
        <v>219</v>
      </c>
    </row>
    <row r="164" spans="1:60" outlineLevel="1">
      <c r="A164" s="307"/>
      <c r="B164" s="258" t="s">
        <v>1160</v>
      </c>
      <c r="C164" s="299"/>
      <c r="D164" s="266"/>
      <c r="E164" s="272"/>
      <c r="F164" s="281"/>
      <c r="G164" s="282"/>
      <c r="H164" s="283"/>
      <c r="I164" s="313"/>
      <c r="J164" s="32"/>
      <c r="K164" s="32"/>
      <c r="L164" s="32"/>
      <c r="M164" s="32"/>
      <c r="N164" s="32"/>
      <c r="O164" s="32"/>
      <c r="P164" s="32"/>
      <c r="Q164" s="32"/>
      <c r="R164" s="32"/>
      <c r="S164" s="32"/>
      <c r="T164" s="32"/>
      <c r="U164" s="32"/>
      <c r="V164" s="32"/>
      <c r="W164" s="32"/>
      <c r="X164" s="32"/>
      <c r="Y164" s="32"/>
      <c r="Z164" s="32"/>
      <c r="AA164" s="32"/>
      <c r="AB164" s="32"/>
      <c r="AC164" s="32">
        <v>0</v>
      </c>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59" t="s">
        <v>1161</v>
      </c>
      <c r="C165" s="300"/>
      <c r="D165" s="308"/>
      <c r="E165" s="309"/>
      <c r="F165" s="310"/>
      <c r="G165" s="285"/>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t="s">
        <v>222</v>
      </c>
      <c r="AF165" s="32"/>
      <c r="AG165" s="32"/>
      <c r="AH165" s="32"/>
      <c r="AI165" s="32"/>
      <c r="AJ165" s="32"/>
      <c r="AK165" s="32"/>
      <c r="AL165" s="32"/>
      <c r="AM165" s="32"/>
      <c r="AN165" s="32"/>
      <c r="AO165" s="32"/>
      <c r="AP165" s="32"/>
      <c r="AQ165" s="32"/>
      <c r="AR165" s="32"/>
      <c r="AS165" s="32"/>
      <c r="AT165" s="32"/>
      <c r="AU165" s="32"/>
      <c r="AV165" s="32"/>
      <c r="AW165" s="32"/>
      <c r="AX165" s="32"/>
      <c r="AY165" s="32"/>
      <c r="AZ165" s="251" t="str">
        <f>B165</f>
        <v>nebo vybourání otvorů průřezové plochy přes 4 m2 v příčkách, včetně pomocného lešení o výšce podlahy do 1900 mm a pro zatížení do 1,5 kPa  (150 kg/m2),</v>
      </c>
      <c r="BA165" s="32"/>
      <c r="BB165" s="32"/>
      <c r="BC165" s="32"/>
      <c r="BD165" s="32"/>
      <c r="BE165" s="32"/>
      <c r="BF165" s="32"/>
      <c r="BG165" s="32"/>
      <c r="BH165" s="32"/>
    </row>
    <row r="166" spans="1:60" ht="20.399999999999999" outlineLevel="1">
      <c r="A166" s="311">
        <v>30</v>
      </c>
      <c r="B166" s="262" t="s">
        <v>1162</v>
      </c>
      <c r="C166" s="301" t="s">
        <v>1163</v>
      </c>
      <c r="D166" s="267" t="s">
        <v>235</v>
      </c>
      <c r="E166" s="273">
        <v>6.8117000000000001</v>
      </c>
      <c r="F166" s="286"/>
      <c r="G166" s="284">
        <f>ROUND(E166*F166,2)</f>
        <v>0</v>
      </c>
      <c r="H166" s="283" t="s">
        <v>462</v>
      </c>
      <c r="I166" s="313" t="s">
        <v>227</v>
      </c>
      <c r="J166" s="32"/>
      <c r="K166" s="32"/>
      <c r="L166" s="32"/>
      <c r="M166" s="32"/>
      <c r="N166" s="32"/>
      <c r="O166" s="32"/>
      <c r="P166" s="32"/>
      <c r="Q166" s="32"/>
      <c r="R166" s="32"/>
      <c r="S166" s="32"/>
      <c r="T166" s="32"/>
      <c r="U166" s="32"/>
      <c r="V166" s="32"/>
      <c r="W166" s="32"/>
      <c r="X166" s="32"/>
      <c r="Y166" s="32"/>
      <c r="Z166" s="32"/>
      <c r="AA166" s="32"/>
      <c r="AB166" s="32"/>
      <c r="AC166" s="32"/>
      <c r="AD166" s="32"/>
      <c r="AE166" s="32" t="s">
        <v>228</v>
      </c>
      <c r="AF166" s="32"/>
      <c r="AG166" s="32"/>
      <c r="AH166" s="32"/>
      <c r="AI166" s="32"/>
      <c r="AJ166" s="32"/>
      <c r="AK166" s="32"/>
      <c r="AL166" s="32"/>
      <c r="AM166" s="32">
        <v>15</v>
      </c>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7"/>
      <c r="B167" s="263"/>
      <c r="C167" s="302" t="s">
        <v>1164</v>
      </c>
      <c r="D167" s="268"/>
      <c r="E167" s="274">
        <v>3.8134999999999999</v>
      </c>
      <c r="F167" s="284"/>
      <c r="G167" s="284"/>
      <c r="H167" s="283"/>
      <c r="I167" s="313"/>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307"/>
      <c r="B168" s="263"/>
      <c r="C168" s="302" t="s">
        <v>1165</v>
      </c>
      <c r="D168" s="268"/>
      <c r="E168" s="274">
        <v>2.9982000000000002</v>
      </c>
      <c r="F168" s="284"/>
      <c r="G168" s="284"/>
      <c r="H168" s="283"/>
      <c r="I168" s="313"/>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07"/>
      <c r="B169" s="259" t="s">
        <v>558</v>
      </c>
      <c r="C169" s="300"/>
      <c r="D169" s="308"/>
      <c r="E169" s="309"/>
      <c r="F169" s="310"/>
      <c r="G169" s="285"/>
      <c r="H169" s="283"/>
      <c r="I169" s="313"/>
      <c r="J169" s="32"/>
      <c r="K169" s="32"/>
      <c r="L169" s="32"/>
      <c r="M169" s="32"/>
      <c r="N169" s="32"/>
      <c r="O169" s="32"/>
      <c r="P169" s="32"/>
      <c r="Q169" s="32"/>
      <c r="R169" s="32"/>
      <c r="S169" s="32"/>
      <c r="T169" s="32"/>
      <c r="U169" s="32"/>
      <c r="V169" s="32"/>
      <c r="W169" s="32"/>
      <c r="X169" s="32"/>
      <c r="Y169" s="32"/>
      <c r="Z169" s="32"/>
      <c r="AA169" s="32"/>
      <c r="AB169" s="32"/>
      <c r="AC169" s="32">
        <v>0</v>
      </c>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7"/>
      <c r="B170" s="259" t="s">
        <v>559</v>
      </c>
      <c r="C170" s="300"/>
      <c r="D170" s="308"/>
      <c r="E170" s="309"/>
      <c r="F170" s="310"/>
      <c r="G170" s="285"/>
      <c r="H170" s="283"/>
      <c r="I170" s="313"/>
      <c r="J170" s="32"/>
      <c r="K170" s="32"/>
      <c r="L170" s="32"/>
      <c r="M170" s="32"/>
      <c r="N170" s="32"/>
      <c r="O170" s="32"/>
      <c r="P170" s="32"/>
      <c r="Q170" s="32"/>
      <c r="R170" s="32"/>
      <c r="S170" s="32"/>
      <c r="T170" s="32"/>
      <c r="U170" s="32"/>
      <c r="V170" s="32"/>
      <c r="W170" s="32"/>
      <c r="X170" s="32"/>
      <c r="Y170" s="32"/>
      <c r="Z170" s="32"/>
      <c r="AA170" s="32"/>
      <c r="AB170" s="32"/>
      <c r="AC170" s="32"/>
      <c r="AD170" s="32"/>
      <c r="AE170" s="32" t="s">
        <v>222</v>
      </c>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11">
        <v>31</v>
      </c>
      <c r="B171" s="262" t="s">
        <v>1166</v>
      </c>
      <c r="C171" s="301" t="s">
        <v>1167</v>
      </c>
      <c r="D171" s="267" t="s">
        <v>225</v>
      </c>
      <c r="E171" s="273">
        <v>9</v>
      </c>
      <c r="F171" s="286"/>
      <c r="G171" s="284">
        <f>ROUND(E171*F171,2)</f>
        <v>0</v>
      </c>
      <c r="H171" s="283" t="s">
        <v>462</v>
      </c>
      <c r="I171" s="313" t="s">
        <v>227</v>
      </c>
      <c r="J171" s="32"/>
      <c r="K171" s="32"/>
      <c r="L171" s="32"/>
      <c r="M171" s="32"/>
      <c r="N171" s="32"/>
      <c r="O171" s="32"/>
      <c r="P171" s="32"/>
      <c r="Q171" s="32"/>
      <c r="R171" s="32"/>
      <c r="S171" s="32"/>
      <c r="T171" s="32"/>
      <c r="U171" s="32"/>
      <c r="V171" s="32"/>
      <c r="W171" s="32"/>
      <c r="X171" s="32"/>
      <c r="Y171" s="32"/>
      <c r="Z171" s="32"/>
      <c r="AA171" s="32"/>
      <c r="AB171" s="32"/>
      <c r="AC171" s="32"/>
      <c r="AD171" s="32"/>
      <c r="AE171" s="32" t="s">
        <v>228</v>
      </c>
      <c r="AF171" s="32"/>
      <c r="AG171" s="32"/>
      <c r="AH171" s="32"/>
      <c r="AI171" s="32"/>
      <c r="AJ171" s="32"/>
      <c r="AK171" s="32"/>
      <c r="AL171" s="32"/>
      <c r="AM171" s="32">
        <v>15</v>
      </c>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07"/>
      <c r="B172" s="263"/>
      <c r="C172" s="302" t="s">
        <v>1168</v>
      </c>
      <c r="D172" s="268"/>
      <c r="E172" s="274">
        <v>8</v>
      </c>
      <c r="F172" s="284"/>
      <c r="G172" s="284"/>
      <c r="H172" s="283"/>
      <c r="I172" s="313"/>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307"/>
      <c r="B173" s="263"/>
      <c r="C173" s="302" t="s">
        <v>1169</v>
      </c>
      <c r="D173" s="268"/>
      <c r="E173" s="274">
        <v>1</v>
      </c>
      <c r="F173" s="284"/>
      <c r="G173" s="284"/>
      <c r="H173" s="283"/>
      <c r="I173" s="313"/>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07"/>
      <c r="B174" s="259" t="s">
        <v>563</v>
      </c>
      <c r="C174" s="300"/>
      <c r="D174" s="308"/>
      <c r="E174" s="309"/>
      <c r="F174" s="310"/>
      <c r="G174" s="285"/>
      <c r="H174" s="283"/>
      <c r="I174" s="313"/>
      <c r="J174" s="32"/>
      <c r="K174" s="32"/>
      <c r="L174" s="32"/>
      <c r="M174" s="32"/>
      <c r="N174" s="32"/>
      <c r="O174" s="32"/>
      <c r="P174" s="32"/>
      <c r="Q174" s="32"/>
      <c r="R174" s="32"/>
      <c r="S174" s="32"/>
      <c r="T174" s="32"/>
      <c r="U174" s="32"/>
      <c r="V174" s="32"/>
      <c r="W174" s="32"/>
      <c r="X174" s="32"/>
      <c r="Y174" s="32"/>
      <c r="Z174" s="32"/>
      <c r="AA174" s="32"/>
      <c r="AB174" s="32"/>
      <c r="AC174" s="32">
        <v>0</v>
      </c>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59" t="s">
        <v>564</v>
      </c>
      <c r="C175" s="300"/>
      <c r="D175" s="308"/>
      <c r="E175" s="309"/>
      <c r="F175" s="310"/>
      <c r="G175" s="285"/>
      <c r="H175" s="283"/>
      <c r="I175" s="313"/>
      <c r="J175" s="32"/>
      <c r="K175" s="32"/>
      <c r="L175" s="32"/>
      <c r="M175" s="32"/>
      <c r="N175" s="32"/>
      <c r="O175" s="32"/>
      <c r="P175" s="32"/>
      <c r="Q175" s="32"/>
      <c r="R175" s="32"/>
      <c r="S175" s="32"/>
      <c r="T175" s="32"/>
      <c r="U175" s="32"/>
      <c r="V175" s="32"/>
      <c r="W175" s="32"/>
      <c r="X175" s="32"/>
      <c r="Y175" s="32"/>
      <c r="Z175" s="32"/>
      <c r="AA175" s="32"/>
      <c r="AB175" s="32"/>
      <c r="AC175" s="32"/>
      <c r="AD175" s="32"/>
      <c r="AE175" s="32" t="s">
        <v>222</v>
      </c>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11">
        <v>32</v>
      </c>
      <c r="B176" s="262" t="s">
        <v>1170</v>
      </c>
      <c r="C176" s="301" t="s">
        <v>1171</v>
      </c>
      <c r="D176" s="267" t="s">
        <v>235</v>
      </c>
      <c r="E176" s="273">
        <v>7.38</v>
      </c>
      <c r="F176" s="286"/>
      <c r="G176" s="284">
        <f>ROUND(E176*F176,2)</f>
        <v>0</v>
      </c>
      <c r="H176" s="283" t="s">
        <v>462</v>
      </c>
      <c r="I176" s="313" t="s">
        <v>227</v>
      </c>
      <c r="J176" s="32"/>
      <c r="K176" s="32"/>
      <c r="L176" s="32"/>
      <c r="M176" s="32"/>
      <c r="N176" s="32"/>
      <c r="O176" s="32"/>
      <c r="P176" s="32"/>
      <c r="Q176" s="32"/>
      <c r="R176" s="32"/>
      <c r="S176" s="32"/>
      <c r="T176" s="32"/>
      <c r="U176" s="32"/>
      <c r="V176" s="32"/>
      <c r="W176" s="32"/>
      <c r="X176" s="32"/>
      <c r="Y176" s="32"/>
      <c r="Z176" s="32"/>
      <c r="AA176" s="32"/>
      <c r="AB176" s="32"/>
      <c r="AC176" s="32"/>
      <c r="AD176" s="32"/>
      <c r="AE176" s="32" t="s">
        <v>228</v>
      </c>
      <c r="AF176" s="32"/>
      <c r="AG176" s="32"/>
      <c r="AH176" s="32"/>
      <c r="AI176" s="32"/>
      <c r="AJ176" s="32"/>
      <c r="AK176" s="32"/>
      <c r="AL176" s="32"/>
      <c r="AM176" s="32">
        <v>15</v>
      </c>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07"/>
      <c r="B177" s="263"/>
      <c r="C177" s="302" t="s">
        <v>1172</v>
      </c>
      <c r="D177" s="268"/>
      <c r="E177" s="274">
        <v>5.5350000000000001</v>
      </c>
      <c r="F177" s="284"/>
      <c r="G177" s="284"/>
      <c r="H177" s="283"/>
      <c r="I177" s="313"/>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07"/>
      <c r="B178" s="263"/>
      <c r="C178" s="302" t="s">
        <v>1173</v>
      </c>
      <c r="D178" s="268"/>
      <c r="E178" s="274">
        <v>1.845</v>
      </c>
      <c r="F178" s="284"/>
      <c r="G178" s="284"/>
      <c r="H178" s="283"/>
      <c r="I178" s="313"/>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7"/>
      <c r="B179" s="259" t="s">
        <v>574</v>
      </c>
      <c r="C179" s="300"/>
      <c r="D179" s="308"/>
      <c r="E179" s="309"/>
      <c r="F179" s="310"/>
      <c r="G179" s="285"/>
      <c r="H179" s="283"/>
      <c r="I179" s="313"/>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07"/>
      <c r="B180" s="259" t="s">
        <v>575</v>
      </c>
      <c r="C180" s="300"/>
      <c r="D180" s="308"/>
      <c r="E180" s="309"/>
      <c r="F180" s="310"/>
      <c r="G180" s="285"/>
      <c r="H180" s="283"/>
      <c r="I180" s="313"/>
      <c r="J180" s="32"/>
      <c r="K180" s="32"/>
      <c r="L180" s="32"/>
      <c r="M180" s="32"/>
      <c r="N180" s="32"/>
      <c r="O180" s="32"/>
      <c r="P180" s="32"/>
      <c r="Q180" s="32"/>
      <c r="R180" s="32"/>
      <c r="S180" s="32"/>
      <c r="T180" s="32"/>
      <c r="U180" s="32"/>
      <c r="V180" s="32"/>
      <c r="W180" s="32"/>
      <c r="X180" s="32"/>
      <c r="Y180" s="32"/>
      <c r="Z180" s="32"/>
      <c r="AA180" s="32"/>
      <c r="AB180" s="32"/>
      <c r="AC180" s="32">
        <v>1</v>
      </c>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11">
        <v>33</v>
      </c>
      <c r="B181" s="262" t="s">
        <v>1174</v>
      </c>
      <c r="C181" s="301" t="s">
        <v>1171</v>
      </c>
      <c r="D181" s="267" t="s">
        <v>235</v>
      </c>
      <c r="E181" s="273">
        <v>8.5950000000000006</v>
      </c>
      <c r="F181" s="286"/>
      <c r="G181" s="284">
        <f>ROUND(E181*F181,2)</f>
        <v>0</v>
      </c>
      <c r="H181" s="283" t="s">
        <v>462</v>
      </c>
      <c r="I181" s="313" t="s">
        <v>227</v>
      </c>
      <c r="J181" s="32"/>
      <c r="K181" s="32"/>
      <c r="L181" s="32"/>
      <c r="M181" s="32"/>
      <c r="N181" s="32"/>
      <c r="O181" s="32"/>
      <c r="P181" s="32"/>
      <c r="Q181" s="32"/>
      <c r="R181" s="32"/>
      <c r="S181" s="32"/>
      <c r="T181" s="32"/>
      <c r="U181" s="32"/>
      <c r="V181" s="32"/>
      <c r="W181" s="32"/>
      <c r="X181" s="32"/>
      <c r="Y181" s="32"/>
      <c r="Z181" s="32"/>
      <c r="AA181" s="32"/>
      <c r="AB181" s="32"/>
      <c r="AC181" s="32"/>
      <c r="AD181" s="32"/>
      <c r="AE181" s="32" t="s">
        <v>228</v>
      </c>
      <c r="AF181" s="32"/>
      <c r="AG181" s="32"/>
      <c r="AH181" s="32"/>
      <c r="AI181" s="32"/>
      <c r="AJ181" s="32"/>
      <c r="AK181" s="32"/>
      <c r="AL181" s="32"/>
      <c r="AM181" s="32">
        <v>15</v>
      </c>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7"/>
      <c r="B182" s="263"/>
      <c r="C182" s="302" t="s">
        <v>1175</v>
      </c>
      <c r="D182" s="268"/>
      <c r="E182" s="274">
        <v>8.5950000000000006</v>
      </c>
      <c r="F182" s="284"/>
      <c r="G182" s="284"/>
      <c r="H182" s="283"/>
      <c r="I182" s="313"/>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7"/>
      <c r="B183" s="259" t="s">
        <v>1176</v>
      </c>
      <c r="C183" s="300"/>
      <c r="D183" s="308"/>
      <c r="E183" s="309"/>
      <c r="F183" s="310"/>
      <c r="G183" s="285"/>
      <c r="H183" s="283"/>
      <c r="I183" s="313"/>
      <c r="J183" s="32"/>
      <c r="K183" s="32"/>
      <c r="L183" s="32"/>
      <c r="M183" s="32"/>
      <c r="N183" s="32"/>
      <c r="O183" s="32"/>
      <c r="P183" s="32"/>
      <c r="Q183" s="32"/>
      <c r="R183" s="32"/>
      <c r="S183" s="32"/>
      <c r="T183" s="32"/>
      <c r="U183" s="32"/>
      <c r="V183" s="32"/>
      <c r="W183" s="32"/>
      <c r="X183" s="32"/>
      <c r="Y183" s="32"/>
      <c r="Z183" s="32"/>
      <c r="AA183" s="32"/>
      <c r="AB183" s="32"/>
      <c r="AC183" s="32">
        <v>0</v>
      </c>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11">
        <v>34</v>
      </c>
      <c r="B184" s="262" t="s">
        <v>1177</v>
      </c>
      <c r="C184" s="301" t="s">
        <v>1178</v>
      </c>
      <c r="D184" s="267" t="s">
        <v>377</v>
      </c>
      <c r="E184" s="273">
        <v>2.2000000000000002</v>
      </c>
      <c r="F184" s="286"/>
      <c r="G184" s="284">
        <f>ROUND(E184*F184,2)</f>
        <v>0</v>
      </c>
      <c r="H184" s="283" t="s">
        <v>462</v>
      </c>
      <c r="I184" s="313" t="s">
        <v>227</v>
      </c>
      <c r="J184" s="32"/>
      <c r="K184" s="32"/>
      <c r="L184" s="32"/>
      <c r="M184" s="32"/>
      <c r="N184" s="32"/>
      <c r="O184" s="32"/>
      <c r="P184" s="32"/>
      <c r="Q184" s="32"/>
      <c r="R184" s="32"/>
      <c r="S184" s="32"/>
      <c r="T184" s="32"/>
      <c r="U184" s="32"/>
      <c r="V184" s="32"/>
      <c r="W184" s="32"/>
      <c r="X184" s="32"/>
      <c r="Y184" s="32"/>
      <c r="Z184" s="32"/>
      <c r="AA184" s="32"/>
      <c r="AB184" s="32"/>
      <c r="AC184" s="32"/>
      <c r="AD184" s="32"/>
      <c r="AE184" s="32" t="s">
        <v>228</v>
      </c>
      <c r="AF184" s="32"/>
      <c r="AG184" s="32"/>
      <c r="AH184" s="32"/>
      <c r="AI184" s="32"/>
      <c r="AJ184" s="32"/>
      <c r="AK184" s="32"/>
      <c r="AL184" s="32"/>
      <c r="AM184" s="32">
        <v>15</v>
      </c>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07"/>
      <c r="B185" s="263"/>
      <c r="C185" s="302" t="s">
        <v>595</v>
      </c>
      <c r="D185" s="268"/>
      <c r="E185" s="274">
        <v>2.2000000000000002</v>
      </c>
      <c r="F185" s="284"/>
      <c r="G185" s="284"/>
      <c r="H185" s="283"/>
      <c r="I185" s="313"/>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7"/>
      <c r="B186" s="259" t="s">
        <v>1179</v>
      </c>
      <c r="C186" s="300"/>
      <c r="D186" s="308"/>
      <c r="E186" s="309"/>
      <c r="F186" s="310"/>
      <c r="G186" s="285"/>
      <c r="H186" s="283"/>
      <c r="I186" s="313"/>
      <c r="J186" s="32"/>
      <c r="K186" s="32"/>
      <c r="L186" s="32"/>
      <c r="M186" s="32"/>
      <c r="N186" s="32"/>
      <c r="O186" s="32"/>
      <c r="P186" s="32"/>
      <c r="Q186" s="32"/>
      <c r="R186" s="32"/>
      <c r="S186" s="32"/>
      <c r="T186" s="32"/>
      <c r="U186" s="32"/>
      <c r="V186" s="32"/>
      <c r="W186" s="32"/>
      <c r="X186" s="32"/>
      <c r="Y186" s="32"/>
      <c r="Z186" s="32"/>
      <c r="AA186" s="32"/>
      <c r="AB186" s="32"/>
      <c r="AC186" s="32">
        <v>0</v>
      </c>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07"/>
      <c r="B187" s="259" t="s">
        <v>1180</v>
      </c>
      <c r="C187" s="300"/>
      <c r="D187" s="308"/>
      <c r="E187" s="309"/>
      <c r="F187" s="310"/>
      <c r="G187" s="285"/>
      <c r="H187" s="283"/>
      <c r="I187" s="313"/>
      <c r="J187" s="32"/>
      <c r="K187" s="32"/>
      <c r="L187" s="32"/>
      <c r="M187" s="32"/>
      <c r="N187" s="32"/>
      <c r="O187" s="32"/>
      <c r="P187" s="32"/>
      <c r="Q187" s="32"/>
      <c r="R187" s="32"/>
      <c r="S187" s="32"/>
      <c r="T187" s="32"/>
      <c r="U187" s="32"/>
      <c r="V187" s="32"/>
      <c r="W187" s="32"/>
      <c r="X187" s="32"/>
      <c r="Y187" s="32"/>
      <c r="Z187" s="32"/>
      <c r="AA187" s="32"/>
      <c r="AB187" s="32"/>
      <c r="AC187" s="32">
        <v>1</v>
      </c>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311">
        <v>35</v>
      </c>
      <c r="B188" s="262" t="s">
        <v>1181</v>
      </c>
      <c r="C188" s="301" t="s">
        <v>1182</v>
      </c>
      <c r="D188" s="267" t="s">
        <v>686</v>
      </c>
      <c r="E188" s="273">
        <v>0.6</v>
      </c>
      <c r="F188" s="286"/>
      <c r="G188" s="284">
        <f>ROUND(E188*F188,2)</f>
        <v>0</v>
      </c>
      <c r="H188" s="283" t="s">
        <v>462</v>
      </c>
      <c r="I188" s="313" t="s">
        <v>227</v>
      </c>
      <c r="J188" s="32"/>
      <c r="K188" s="32"/>
      <c r="L188" s="32"/>
      <c r="M188" s="32"/>
      <c r="N188" s="32"/>
      <c r="O188" s="32"/>
      <c r="P188" s="32"/>
      <c r="Q188" s="32"/>
      <c r="R188" s="32"/>
      <c r="S188" s="32"/>
      <c r="T188" s="32"/>
      <c r="U188" s="32"/>
      <c r="V188" s="32"/>
      <c r="W188" s="32"/>
      <c r="X188" s="32"/>
      <c r="Y188" s="32"/>
      <c r="Z188" s="32"/>
      <c r="AA188" s="32"/>
      <c r="AB188" s="32"/>
      <c r="AC188" s="32"/>
      <c r="AD188" s="32"/>
      <c r="AE188" s="32" t="s">
        <v>228</v>
      </c>
      <c r="AF188" s="32"/>
      <c r="AG188" s="32"/>
      <c r="AH188" s="32"/>
      <c r="AI188" s="32"/>
      <c r="AJ188" s="32"/>
      <c r="AK188" s="32"/>
      <c r="AL188" s="32"/>
      <c r="AM188" s="32">
        <v>15</v>
      </c>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07"/>
      <c r="B189" s="263"/>
      <c r="C189" s="302" t="s">
        <v>1183</v>
      </c>
      <c r="D189" s="268"/>
      <c r="E189" s="274">
        <v>0.6</v>
      </c>
      <c r="F189" s="284"/>
      <c r="G189" s="284"/>
      <c r="H189" s="283"/>
      <c r="I189" s="313"/>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07"/>
      <c r="B190" s="259" t="s">
        <v>1184</v>
      </c>
      <c r="C190" s="300"/>
      <c r="D190" s="308"/>
      <c r="E190" s="309"/>
      <c r="F190" s="310"/>
      <c r="G190" s="285"/>
      <c r="H190" s="283"/>
      <c r="I190" s="313"/>
      <c r="J190" s="32"/>
      <c r="K190" s="32"/>
      <c r="L190" s="32"/>
      <c r="M190" s="32"/>
      <c r="N190" s="32"/>
      <c r="O190" s="32"/>
      <c r="P190" s="32"/>
      <c r="Q190" s="32"/>
      <c r="R190" s="32"/>
      <c r="S190" s="32"/>
      <c r="T190" s="32"/>
      <c r="U190" s="32"/>
      <c r="V190" s="32"/>
      <c r="W190" s="32"/>
      <c r="X190" s="32"/>
      <c r="Y190" s="32"/>
      <c r="Z190" s="32"/>
      <c r="AA190" s="32"/>
      <c r="AB190" s="32"/>
      <c r="AC190" s="32">
        <v>0</v>
      </c>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307"/>
      <c r="B191" s="259" t="s">
        <v>1185</v>
      </c>
      <c r="C191" s="300"/>
      <c r="D191" s="308"/>
      <c r="E191" s="309"/>
      <c r="F191" s="310"/>
      <c r="G191" s="285"/>
      <c r="H191" s="283"/>
      <c r="I191" s="313"/>
      <c r="J191" s="32"/>
      <c r="K191" s="32"/>
      <c r="L191" s="32"/>
      <c r="M191" s="32"/>
      <c r="N191" s="32"/>
      <c r="O191" s="32"/>
      <c r="P191" s="32"/>
      <c r="Q191" s="32"/>
      <c r="R191" s="32"/>
      <c r="S191" s="32"/>
      <c r="T191" s="32"/>
      <c r="U191" s="32"/>
      <c r="V191" s="32"/>
      <c r="W191" s="32"/>
      <c r="X191" s="32"/>
      <c r="Y191" s="32"/>
      <c r="Z191" s="32"/>
      <c r="AA191" s="32"/>
      <c r="AB191" s="32"/>
      <c r="AC191" s="32">
        <v>1</v>
      </c>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311">
        <v>36</v>
      </c>
      <c r="B192" s="262" t="s">
        <v>1186</v>
      </c>
      <c r="C192" s="301" t="s">
        <v>1187</v>
      </c>
      <c r="D192" s="267" t="s">
        <v>377</v>
      </c>
      <c r="E192" s="273">
        <v>3.2</v>
      </c>
      <c r="F192" s="286"/>
      <c r="G192" s="284">
        <f>ROUND(E192*F192,2)</f>
        <v>0</v>
      </c>
      <c r="H192" s="283" t="s">
        <v>462</v>
      </c>
      <c r="I192" s="313" t="s">
        <v>227</v>
      </c>
      <c r="J192" s="32"/>
      <c r="K192" s="32"/>
      <c r="L192" s="32"/>
      <c r="M192" s="32"/>
      <c r="N192" s="32"/>
      <c r="O192" s="32"/>
      <c r="P192" s="32"/>
      <c r="Q192" s="32"/>
      <c r="R192" s="32"/>
      <c r="S192" s="32"/>
      <c r="T192" s="32"/>
      <c r="U192" s="32"/>
      <c r="V192" s="32"/>
      <c r="W192" s="32"/>
      <c r="X192" s="32"/>
      <c r="Y192" s="32"/>
      <c r="Z192" s="32"/>
      <c r="AA192" s="32"/>
      <c r="AB192" s="32"/>
      <c r="AC192" s="32"/>
      <c r="AD192" s="32"/>
      <c r="AE192" s="32" t="s">
        <v>228</v>
      </c>
      <c r="AF192" s="32"/>
      <c r="AG192" s="32"/>
      <c r="AH192" s="32"/>
      <c r="AI192" s="32"/>
      <c r="AJ192" s="32"/>
      <c r="AK192" s="32"/>
      <c r="AL192" s="32"/>
      <c r="AM192" s="32">
        <v>15</v>
      </c>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63"/>
      <c r="C193" s="302" t="s">
        <v>1188</v>
      </c>
      <c r="D193" s="268"/>
      <c r="E193" s="274">
        <v>3.2</v>
      </c>
      <c r="F193" s="284"/>
      <c r="G193" s="284"/>
      <c r="H193" s="283"/>
      <c r="I193" s="313"/>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07"/>
      <c r="B194" s="259" t="s">
        <v>1189</v>
      </c>
      <c r="C194" s="300"/>
      <c r="D194" s="308"/>
      <c r="E194" s="309"/>
      <c r="F194" s="310"/>
      <c r="G194" s="285"/>
      <c r="H194" s="283"/>
      <c r="I194" s="313"/>
      <c r="J194" s="32"/>
      <c r="K194" s="32"/>
      <c r="L194" s="32"/>
      <c r="M194" s="32"/>
      <c r="N194" s="32"/>
      <c r="O194" s="32"/>
      <c r="P194" s="32"/>
      <c r="Q194" s="32"/>
      <c r="R194" s="32"/>
      <c r="S194" s="32"/>
      <c r="T194" s="32"/>
      <c r="U194" s="32"/>
      <c r="V194" s="32"/>
      <c r="W194" s="32"/>
      <c r="X194" s="32"/>
      <c r="Y194" s="32"/>
      <c r="Z194" s="32"/>
      <c r="AA194" s="32"/>
      <c r="AB194" s="32"/>
      <c r="AC194" s="32">
        <v>0</v>
      </c>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07"/>
      <c r="B195" s="259" t="s">
        <v>1190</v>
      </c>
      <c r="C195" s="300"/>
      <c r="D195" s="308"/>
      <c r="E195" s="309"/>
      <c r="F195" s="310"/>
      <c r="G195" s="285"/>
      <c r="H195" s="283"/>
      <c r="I195" s="313"/>
      <c r="J195" s="32"/>
      <c r="K195" s="32"/>
      <c r="L195" s="32"/>
      <c r="M195" s="32"/>
      <c r="N195" s="32"/>
      <c r="O195" s="32"/>
      <c r="P195" s="32"/>
      <c r="Q195" s="32"/>
      <c r="R195" s="32"/>
      <c r="S195" s="32"/>
      <c r="T195" s="32"/>
      <c r="U195" s="32"/>
      <c r="V195" s="32"/>
      <c r="W195" s="32"/>
      <c r="X195" s="32"/>
      <c r="Y195" s="32"/>
      <c r="Z195" s="32"/>
      <c r="AA195" s="32"/>
      <c r="AB195" s="32"/>
      <c r="AC195" s="32">
        <v>1</v>
      </c>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11">
        <v>37</v>
      </c>
      <c r="B196" s="262" t="s">
        <v>1191</v>
      </c>
      <c r="C196" s="301" t="s">
        <v>1192</v>
      </c>
      <c r="D196" s="267" t="s">
        <v>225</v>
      </c>
      <c r="E196" s="273">
        <v>1</v>
      </c>
      <c r="F196" s="286"/>
      <c r="G196" s="284">
        <f>ROUND(E196*F196,2)</f>
        <v>0</v>
      </c>
      <c r="H196" s="283" t="s">
        <v>462</v>
      </c>
      <c r="I196" s="313" t="s">
        <v>227</v>
      </c>
      <c r="J196" s="32"/>
      <c r="K196" s="32"/>
      <c r="L196" s="32"/>
      <c r="M196" s="32"/>
      <c r="N196" s="32"/>
      <c r="O196" s="32"/>
      <c r="P196" s="32"/>
      <c r="Q196" s="32"/>
      <c r="R196" s="32"/>
      <c r="S196" s="32"/>
      <c r="T196" s="32"/>
      <c r="U196" s="32"/>
      <c r="V196" s="32"/>
      <c r="W196" s="32"/>
      <c r="X196" s="32"/>
      <c r="Y196" s="32"/>
      <c r="Z196" s="32"/>
      <c r="AA196" s="32"/>
      <c r="AB196" s="32"/>
      <c r="AC196" s="32"/>
      <c r="AD196" s="32"/>
      <c r="AE196" s="32" t="s">
        <v>228</v>
      </c>
      <c r="AF196" s="32"/>
      <c r="AG196" s="32"/>
      <c r="AH196" s="32"/>
      <c r="AI196" s="32"/>
      <c r="AJ196" s="32"/>
      <c r="AK196" s="32"/>
      <c r="AL196" s="32"/>
      <c r="AM196" s="32">
        <v>15</v>
      </c>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7"/>
      <c r="B197" s="263"/>
      <c r="C197" s="302" t="s">
        <v>1193</v>
      </c>
      <c r="D197" s="268"/>
      <c r="E197" s="274">
        <v>1</v>
      </c>
      <c r="F197" s="284"/>
      <c r="G197" s="284"/>
      <c r="H197" s="283"/>
      <c r="I197" s="313"/>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07"/>
      <c r="B198" s="259" t="s">
        <v>1194</v>
      </c>
      <c r="C198" s="300"/>
      <c r="D198" s="308"/>
      <c r="E198" s="309"/>
      <c r="F198" s="310"/>
      <c r="G198" s="285"/>
      <c r="H198" s="283"/>
      <c r="I198" s="313"/>
      <c r="J198" s="32"/>
      <c r="K198" s="32"/>
      <c r="L198" s="32"/>
      <c r="M198" s="32"/>
      <c r="N198" s="32"/>
      <c r="O198" s="32"/>
      <c r="P198" s="32"/>
      <c r="Q198" s="32"/>
      <c r="R198" s="32"/>
      <c r="S198" s="32"/>
      <c r="T198" s="32"/>
      <c r="U198" s="32"/>
      <c r="V198" s="32"/>
      <c r="W198" s="32"/>
      <c r="X198" s="32"/>
      <c r="Y198" s="32"/>
      <c r="Z198" s="32"/>
      <c r="AA198" s="32"/>
      <c r="AB198" s="32"/>
      <c r="AC198" s="32">
        <v>0</v>
      </c>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11">
        <v>38</v>
      </c>
      <c r="B199" s="262" t="s">
        <v>1195</v>
      </c>
      <c r="C199" s="301" t="s">
        <v>1196</v>
      </c>
      <c r="D199" s="267" t="s">
        <v>377</v>
      </c>
      <c r="E199" s="273">
        <v>121</v>
      </c>
      <c r="F199" s="286"/>
      <c r="G199" s="284">
        <f>ROUND(E199*F199,2)</f>
        <v>0</v>
      </c>
      <c r="H199" s="283" t="s">
        <v>462</v>
      </c>
      <c r="I199" s="313" t="s">
        <v>227</v>
      </c>
      <c r="J199" s="32"/>
      <c r="K199" s="32"/>
      <c r="L199" s="32"/>
      <c r="M199" s="32"/>
      <c r="N199" s="32"/>
      <c r="O199" s="32"/>
      <c r="P199" s="32"/>
      <c r="Q199" s="32"/>
      <c r="R199" s="32"/>
      <c r="S199" s="32"/>
      <c r="T199" s="32"/>
      <c r="U199" s="32"/>
      <c r="V199" s="32"/>
      <c r="W199" s="32"/>
      <c r="X199" s="32"/>
      <c r="Y199" s="32"/>
      <c r="Z199" s="32"/>
      <c r="AA199" s="32"/>
      <c r="AB199" s="32"/>
      <c r="AC199" s="32"/>
      <c r="AD199" s="32"/>
      <c r="AE199" s="32" t="s">
        <v>228</v>
      </c>
      <c r="AF199" s="32"/>
      <c r="AG199" s="32"/>
      <c r="AH199" s="32"/>
      <c r="AI199" s="32"/>
      <c r="AJ199" s="32"/>
      <c r="AK199" s="32"/>
      <c r="AL199" s="32"/>
      <c r="AM199" s="32">
        <v>15</v>
      </c>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7"/>
      <c r="B200" s="263"/>
      <c r="C200" s="302" t="s">
        <v>1197</v>
      </c>
      <c r="D200" s="268"/>
      <c r="E200" s="274">
        <v>121</v>
      </c>
      <c r="F200" s="284"/>
      <c r="G200" s="284"/>
      <c r="H200" s="283"/>
      <c r="I200" s="313"/>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07"/>
      <c r="B201" s="259" t="s">
        <v>458</v>
      </c>
      <c r="C201" s="300"/>
      <c r="D201" s="308"/>
      <c r="E201" s="309"/>
      <c r="F201" s="310"/>
      <c r="G201" s="285"/>
      <c r="H201" s="283"/>
      <c r="I201" s="313"/>
      <c r="J201" s="32"/>
      <c r="K201" s="32"/>
      <c r="L201" s="32"/>
      <c r="M201" s="32"/>
      <c r="N201" s="32"/>
      <c r="O201" s="32"/>
      <c r="P201" s="32"/>
      <c r="Q201" s="32"/>
      <c r="R201" s="32"/>
      <c r="S201" s="32"/>
      <c r="T201" s="32"/>
      <c r="U201" s="32"/>
      <c r="V201" s="32"/>
      <c r="W201" s="32"/>
      <c r="X201" s="32"/>
      <c r="Y201" s="32"/>
      <c r="Z201" s="32"/>
      <c r="AA201" s="32"/>
      <c r="AB201" s="32"/>
      <c r="AC201" s="32">
        <v>0</v>
      </c>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07"/>
      <c r="B202" s="259" t="s">
        <v>459</v>
      </c>
      <c r="C202" s="300"/>
      <c r="D202" s="308"/>
      <c r="E202" s="309"/>
      <c r="F202" s="310"/>
      <c r="G202" s="285"/>
      <c r="H202" s="283"/>
      <c r="I202" s="313"/>
      <c r="J202" s="32"/>
      <c r="K202" s="32"/>
      <c r="L202" s="32"/>
      <c r="M202" s="32"/>
      <c r="N202" s="32"/>
      <c r="O202" s="32"/>
      <c r="P202" s="32"/>
      <c r="Q202" s="32"/>
      <c r="R202" s="32"/>
      <c r="S202" s="32"/>
      <c r="T202" s="32"/>
      <c r="U202" s="32"/>
      <c r="V202" s="32"/>
      <c r="W202" s="32"/>
      <c r="X202" s="32"/>
      <c r="Y202" s="32"/>
      <c r="Z202" s="32"/>
      <c r="AA202" s="32"/>
      <c r="AB202" s="32"/>
      <c r="AC202" s="32">
        <v>1</v>
      </c>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11">
        <v>39</v>
      </c>
      <c r="B203" s="262" t="s">
        <v>1198</v>
      </c>
      <c r="C203" s="301" t="s">
        <v>1199</v>
      </c>
      <c r="D203" s="267" t="s">
        <v>235</v>
      </c>
      <c r="E203" s="273">
        <v>213.5659</v>
      </c>
      <c r="F203" s="286"/>
      <c r="G203" s="284">
        <f>ROUND(E203*F203,2)</f>
        <v>0</v>
      </c>
      <c r="H203" s="283" t="s">
        <v>462</v>
      </c>
      <c r="I203" s="313" t="s">
        <v>227</v>
      </c>
      <c r="J203" s="32"/>
      <c r="K203" s="32"/>
      <c r="L203" s="32"/>
      <c r="M203" s="32"/>
      <c r="N203" s="32"/>
      <c r="O203" s="32"/>
      <c r="P203" s="32"/>
      <c r="Q203" s="32"/>
      <c r="R203" s="32"/>
      <c r="S203" s="32"/>
      <c r="T203" s="32"/>
      <c r="U203" s="32"/>
      <c r="V203" s="32"/>
      <c r="W203" s="32"/>
      <c r="X203" s="32"/>
      <c r="Y203" s="32"/>
      <c r="Z203" s="32"/>
      <c r="AA203" s="32"/>
      <c r="AB203" s="32"/>
      <c r="AC203" s="32"/>
      <c r="AD203" s="32"/>
      <c r="AE203" s="32" t="s">
        <v>228</v>
      </c>
      <c r="AF203" s="32"/>
      <c r="AG203" s="32"/>
      <c r="AH203" s="32"/>
      <c r="AI203" s="32"/>
      <c r="AJ203" s="32"/>
      <c r="AK203" s="32"/>
      <c r="AL203" s="32"/>
      <c r="AM203" s="32">
        <v>15</v>
      </c>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07"/>
      <c r="B204" s="263"/>
      <c r="C204" s="302" t="s">
        <v>1200</v>
      </c>
      <c r="D204" s="268"/>
      <c r="E204" s="274">
        <v>213.5659</v>
      </c>
      <c r="F204" s="284"/>
      <c r="G204" s="284"/>
      <c r="H204" s="283"/>
      <c r="I204" s="313"/>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7"/>
      <c r="B205" s="259" t="s">
        <v>458</v>
      </c>
      <c r="C205" s="300"/>
      <c r="D205" s="308"/>
      <c r="E205" s="309"/>
      <c r="F205" s="310"/>
      <c r="G205" s="285"/>
      <c r="H205" s="283"/>
      <c r="I205" s="313"/>
      <c r="J205" s="32"/>
      <c r="K205" s="32"/>
      <c r="L205" s="32"/>
      <c r="M205" s="32"/>
      <c r="N205" s="32"/>
      <c r="O205" s="32"/>
      <c r="P205" s="32"/>
      <c r="Q205" s="32"/>
      <c r="R205" s="32"/>
      <c r="S205" s="32"/>
      <c r="T205" s="32"/>
      <c r="U205" s="32"/>
      <c r="V205" s="32"/>
      <c r="W205" s="32"/>
      <c r="X205" s="32"/>
      <c r="Y205" s="32"/>
      <c r="Z205" s="32"/>
      <c r="AA205" s="32"/>
      <c r="AB205" s="32"/>
      <c r="AC205" s="32">
        <v>0</v>
      </c>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7"/>
      <c r="B206" s="259" t="s">
        <v>459</v>
      </c>
      <c r="C206" s="300"/>
      <c r="D206" s="308"/>
      <c r="E206" s="309"/>
      <c r="F206" s="310"/>
      <c r="G206" s="285"/>
      <c r="H206" s="283"/>
      <c r="I206" s="313"/>
      <c r="J206" s="32"/>
      <c r="K206" s="32"/>
      <c r="L206" s="32"/>
      <c r="M206" s="32"/>
      <c r="N206" s="32"/>
      <c r="O206" s="32"/>
      <c r="P206" s="32"/>
      <c r="Q206" s="32"/>
      <c r="R206" s="32"/>
      <c r="S206" s="32"/>
      <c r="T206" s="32"/>
      <c r="U206" s="32"/>
      <c r="V206" s="32"/>
      <c r="W206" s="32"/>
      <c r="X206" s="32"/>
      <c r="Y206" s="32"/>
      <c r="Z206" s="32"/>
      <c r="AA206" s="32"/>
      <c r="AB206" s="32"/>
      <c r="AC206" s="32">
        <v>1</v>
      </c>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11">
        <v>40</v>
      </c>
      <c r="B207" s="262" t="s">
        <v>460</v>
      </c>
      <c r="C207" s="301" t="s">
        <v>461</v>
      </c>
      <c r="D207" s="267" t="s">
        <v>235</v>
      </c>
      <c r="E207" s="273">
        <v>29.385999999999999</v>
      </c>
      <c r="F207" s="286"/>
      <c r="G207" s="284">
        <f>ROUND(E207*F207,2)</f>
        <v>0</v>
      </c>
      <c r="H207" s="283" t="s">
        <v>462</v>
      </c>
      <c r="I207" s="313" t="s">
        <v>227</v>
      </c>
      <c r="J207" s="32"/>
      <c r="K207" s="32"/>
      <c r="L207" s="32"/>
      <c r="M207" s="32"/>
      <c r="N207" s="32"/>
      <c r="O207" s="32"/>
      <c r="P207" s="32"/>
      <c r="Q207" s="32"/>
      <c r="R207" s="32"/>
      <c r="S207" s="32"/>
      <c r="T207" s="32"/>
      <c r="U207" s="32"/>
      <c r="V207" s="32"/>
      <c r="W207" s="32"/>
      <c r="X207" s="32"/>
      <c r="Y207" s="32"/>
      <c r="Z207" s="32"/>
      <c r="AA207" s="32"/>
      <c r="AB207" s="32"/>
      <c r="AC207" s="32"/>
      <c r="AD207" s="32"/>
      <c r="AE207" s="32" t="s">
        <v>228</v>
      </c>
      <c r="AF207" s="32"/>
      <c r="AG207" s="32"/>
      <c r="AH207" s="32"/>
      <c r="AI207" s="32"/>
      <c r="AJ207" s="32"/>
      <c r="AK207" s="32"/>
      <c r="AL207" s="32"/>
      <c r="AM207" s="32">
        <v>15</v>
      </c>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07"/>
      <c r="B208" s="263"/>
      <c r="C208" s="302" t="s">
        <v>812</v>
      </c>
      <c r="D208" s="268"/>
      <c r="E208" s="274"/>
      <c r="F208" s="284"/>
      <c r="G208" s="284"/>
      <c r="H208" s="283"/>
      <c r="I208" s="313"/>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07"/>
      <c r="B209" s="263"/>
      <c r="C209" s="302" t="s">
        <v>1045</v>
      </c>
      <c r="D209" s="268"/>
      <c r="E209" s="274">
        <v>29.385999999999999</v>
      </c>
      <c r="F209" s="284"/>
      <c r="G209" s="284"/>
      <c r="H209" s="283"/>
      <c r="I209" s="313"/>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11">
        <v>41</v>
      </c>
      <c r="B210" s="262" t="s">
        <v>1201</v>
      </c>
      <c r="C210" s="301" t="s">
        <v>1202</v>
      </c>
      <c r="D210" s="267" t="s">
        <v>225</v>
      </c>
      <c r="E210" s="273">
        <v>1</v>
      </c>
      <c r="F210" s="286"/>
      <c r="G210" s="284">
        <f>ROUND(E210*F210,2)</f>
        <v>0</v>
      </c>
      <c r="H210" s="283"/>
      <c r="I210" s="313" t="s">
        <v>257</v>
      </c>
      <c r="J210" s="32"/>
      <c r="K210" s="32"/>
      <c r="L210" s="32"/>
      <c r="M210" s="32"/>
      <c r="N210" s="32"/>
      <c r="O210" s="32"/>
      <c r="P210" s="32"/>
      <c r="Q210" s="32"/>
      <c r="R210" s="32"/>
      <c r="S210" s="32"/>
      <c r="T210" s="32"/>
      <c r="U210" s="32"/>
      <c r="V210" s="32"/>
      <c r="W210" s="32"/>
      <c r="X210" s="32"/>
      <c r="Y210" s="32"/>
      <c r="Z210" s="32"/>
      <c r="AA210" s="32"/>
      <c r="AB210" s="32"/>
      <c r="AC210" s="32"/>
      <c r="AD210" s="32"/>
      <c r="AE210" s="32" t="s">
        <v>258</v>
      </c>
      <c r="AF210" s="32" t="s">
        <v>259</v>
      </c>
      <c r="AG210" s="32"/>
      <c r="AH210" s="32"/>
      <c r="AI210" s="32"/>
      <c r="AJ210" s="32"/>
      <c r="AK210" s="32"/>
      <c r="AL210" s="32"/>
      <c r="AM210" s="32">
        <v>15</v>
      </c>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07"/>
      <c r="B211" s="263"/>
      <c r="C211" s="302" t="s">
        <v>1203</v>
      </c>
      <c r="D211" s="268"/>
      <c r="E211" s="274">
        <v>1</v>
      </c>
      <c r="F211" s="284"/>
      <c r="G211" s="284"/>
      <c r="H211" s="283"/>
      <c r="I211" s="313"/>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c r="A212" s="306" t="s">
        <v>218</v>
      </c>
      <c r="B212" s="261" t="s">
        <v>140</v>
      </c>
      <c r="C212" s="298" t="s">
        <v>141</v>
      </c>
      <c r="D212" s="265"/>
      <c r="E212" s="271"/>
      <c r="F212" s="287">
        <f>SUM(G213:G219)</f>
        <v>0</v>
      </c>
      <c r="G212" s="288"/>
      <c r="H212" s="280"/>
      <c r="I212" s="312"/>
      <c r="AE212" t="s">
        <v>219</v>
      </c>
    </row>
    <row r="213" spans="1:60" outlineLevel="1">
      <c r="A213" s="307"/>
      <c r="B213" s="258" t="s">
        <v>468</v>
      </c>
      <c r="C213" s="299"/>
      <c r="D213" s="266"/>
      <c r="E213" s="272"/>
      <c r="F213" s="281"/>
      <c r="G213" s="282"/>
      <c r="H213" s="283"/>
      <c r="I213" s="313"/>
      <c r="J213" s="32"/>
      <c r="K213" s="32"/>
      <c r="L213" s="32"/>
      <c r="M213" s="32"/>
      <c r="N213" s="32"/>
      <c r="O213" s="32"/>
      <c r="P213" s="32"/>
      <c r="Q213" s="32"/>
      <c r="R213" s="32"/>
      <c r="S213" s="32"/>
      <c r="T213" s="32"/>
      <c r="U213" s="32"/>
      <c r="V213" s="32"/>
      <c r="W213" s="32"/>
      <c r="X213" s="32"/>
      <c r="Y213" s="32"/>
      <c r="Z213" s="32"/>
      <c r="AA213" s="32"/>
      <c r="AB213" s="32"/>
      <c r="AC213" s="32">
        <v>0</v>
      </c>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7"/>
      <c r="B214" s="259" t="s">
        <v>469</v>
      </c>
      <c r="C214" s="300"/>
      <c r="D214" s="308"/>
      <c r="E214" s="309"/>
      <c r="F214" s="310"/>
      <c r="G214" s="285"/>
      <c r="H214" s="283"/>
      <c r="I214" s="313"/>
      <c r="J214" s="32"/>
      <c r="K214" s="32"/>
      <c r="L214" s="32"/>
      <c r="M214" s="32"/>
      <c r="N214" s="32"/>
      <c r="O214" s="32"/>
      <c r="P214" s="32"/>
      <c r="Q214" s="32"/>
      <c r="R214" s="32"/>
      <c r="S214" s="32"/>
      <c r="T214" s="32"/>
      <c r="U214" s="32"/>
      <c r="V214" s="32"/>
      <c r="W214" s="32"/>
      <c r="X214" s="32"/>
      <c r="Y214" s="32"/>
      <c r="Z214" s="32"/>
      <c r="AA214" s="32"/>
      <c r="AB214" s="32"/>
      <c r="AC214" s="32"/>
      <c r="AD214" s="32"/>
      <c r="AE214" s="32" t="s">
        <v>222</v>
      </c>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7"/>
      <c r="B215" s="259" t="s">
        <v>470</v>
      </c>
      <c r="C215" s="300"/>
      <c r="D215" s="308"/>
      <c r="E215" s="309"/>
      <c r="F215" s="310"/>
      <c r="G215" s="285"/>
      <c r="H215" s="283"/>
      <c r="I215" s="313"/>
      <c r="J215" s="32"/>
      <c r="K215" s="32"/>
      <c r="L215" s="32"/>
      <c r="M215" s="32"/>
      <c r="N215" s="32"/>
      <c r="O215" s="32"/>
      <c r="P215" s="32"/>
      <c r="Q215" s="32"/>
      <c r="R215" s="32"/>
      <c r="S215" s="32"/>
      <c r="T215" s="32"/>
      <c r="U215" s="32"/>
      <c r="V215" s="32"/>
      <c r="W215" s="32"/>
      <c r="X215" s="32"/>
      <c r="Y215" s="32"/>
      <c r="Z215" s="32"/>
      <c r="AA215" s="32"/>
      <c r="AB215" s="32"/>
      <c r="AC215" s="32">
        <v>1</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11">
        <v>42</v>
      </c>
      <c r="B216" s="262" t="s">
        <v>471</v>
      </c>
      <c r="C216" s="301" t="s">
        <v>472</v>
      </c>
      <c r="D216" s="267" t="s">
        <v>473</v>
      </c>
      <c r="E216" s="273">
        <v>24.621880000000001</v>
      </c>
      <c r="F216" s="286"/>
      <c r="G216" s="284">
        <f>ROUND(E216*F216,2)</f>
        <v>0</v>
      </c>
      <c r="H216" s="283" t="s">
        <v>226</v>
      </c>
      <c r="I216" s="313" t="s">
        <v>227</v>
      </c>
      <c r="J216" s="32"/>
      <c r="K216" s="32"/>
      <c r="L216" s="32"/>
      <c r="M216" s="32"/>
      <c r="N216" s="32"/>
      <c r="O216" s="32"/>
      <c r="P216" s="32"/>
      <c r="Q216" s="32"/>
      <c r="R216" s="32"/>
      <c r="S216" s="32"/>
      <c r="T216" s="32"/>
      <c r="U216" s="32"/>
      <c r="V216" s="32"/>
      <c r="W216" s="32"/>
      <c r="X216" s="32"/>
      <c r="Y216" s="32"/>
      <c r="Z216" s="32"/>
      <c r="AA216" s="32"/>
      <c r="AB216" s="32"/>
      <c r="AC216" s="32"/>
      <c r="AD216" s="32"/>
      <c r="AE216" s="32" t="s">
        <v>228</v>
      </c>
      <c r="AF216" s="32"/>
      <c r="AG216" s="32"/>
      <c r="AH216" s="32"/>
      <c r="AI216" s="32"/>
      <c r="AJ216" s="32"/>
      <c r="AK216" s="32"/>
      <c r="AL216" s="32"/>
      <c r="AM216" s="32">
        <v>15</v>
      </c>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07"/>
      <c r="B217" s="263"/>
      <c r="C217" s="302" t="s">
        <v>474</v>
      </c>
      <c r="D217" s="268"/>
      <c r="E217" s="274"/>
      <c r="F217" s="284"/>
      <c r="G217" s="284"/>
      <c r="H217" s="283"/>
      <c r="I217" s="313"/>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7"/>
      <c r="B218" s="263"/>
      <c r="C218" s="302" t="s">
        <v>1204</v>
      </c>
      <c r="D218" s="268"/>
      <c r="E218" s="274"/>
      <c r="F218" s="284"/>
      <c r="G218" s="284"/>
      <c r="H218" s="283"/>
      <c r="I218" s="313"/>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307"/>
      <c r="B219" s="263"/>
      <c r="C219" s="302" t="s">
        <v>1205</v>
      </c>
      <c r="D219" s="268"/>
      <c r="E219" s="274">
        <v>24.621880000000001</v>
      </c>
      <c r="F219" s="284"/>
      <c r="G219" s="284"/>
      <c r="H219" s="283"/>
      <c r="I219" s="313"/>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c r="A220" s="306" t="s">
        <v>218</v>
      </c>
      <c r="B220" s="261" t="s">
        <v>146</v>
      </c>
      <c r="C220" s="298" t="s">
        <v>147</v>
      </c>
      <c r="D220" s="265"/>
      <c r="E220" s="271"/>
      <c r="F220" s="287">
        <f>SUM(G221:G221)</f>
        <v>0</v>
      </c>
      <c r="G220" s="288"/>
      <c r="H220" s="280"/>
      <c r="I220" s="312"/>
      <c r="AE220" t="s">
        <v>219</v>
      </c>
    </row>
    <row r="221" spans="1:60" outlineLevel="1">
      <c r="A221" s="311">
        <v>43</v>
      </c>
      <c r="B221" s="262" t="s">
        <v>1206</v>
      </c>
      <c r="C221" s="301" t="s">
        <v>1207</v>
      </c>
      <c r="D221" s="267" t="s">
        <v>992</v>
      </c>
      <c r="E221" s="273">
        <v>1</v>
      </c>
      <c r="F221" s="286"/>
      <c r="G221" s="284">
        <f>ROUND(E221*F221,2)</f>
        <v>0</v>
      </c>
      <c r="H221" s="283"/>
      <c r="I221" s="313" t="s">
        <v>257</v>
      </c>
      <c r="J221" s="32"/>
      <c r="K221" s="32"/>
      <c r="L221" s="32"/>
      <c r="M221" s="32"/>
      <c r="N221" s="32"/>
      <c r="O221" s="32"/>
      <c r="P221" s="32"/>
      <c r="Q221" s="32"/>
      <c r="R221" s="32"/>
      <c r="S221" s="32"/>
      <c r="T221" s="32"/>
      <c r="U221" s="32"/>
      <c r="V221" s="32"/>
      <c r="W221" s="32"/>
      <c r="X221" s="32"/>
      <c r="Y221" s="32"/>
      <c r="Z221" s="32"/>
      <c r="AA221" s="32"/>
      <c r="AB221" s="32"/>
      <c r="AC221" s="32"/>
      <c r="AD221" s="32"/>
      <c r="AE221" s="32" t="s">
        <v>258</v>
      </c>
      <c r="AF221" s="32" t="s">
        <v>259</v>
      </c>
      <c r="AG221" s="32"/>
      <c r="AH221" s="32"/>
      <c r="AI221" s="32"/>
      <c r="AJ221" s="32"/>
      <c r="AK221" s="32"/>
      <c r="AL221" s="32"/>
      <c r="AM221" s="32">
        <v>15</v>
      </c>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c r="A222" s="306" t="s">
        <v>218</v>
      </c>
      <c r="B222" s="261" t="s">
        <v>148</v>
      </c>
      <c r="C222" s="298" t="s">
        <v>149</v>
      </c>
      <c r="D222" s="265"/>
      <c r="E222" s="271"/>
      <c r="F222" s="287">
        <f>SUM(G223:G234)</f>
        <v>0</v>
      </c>
      <c r="G222" s="288"/>
      <c r="H222" s="280"/>
      <c r="I222" s="312"/>
      <c r="AE222" t="s">
        <v>219</v>
      </c>
    </row>
    <row r="223" spans="1:60" outlineLevel="1">
      <c r="A223" s="307"/>
      <c r="B223" s="258" t="s">
        <v>1208</v>
      </c>
      <c r="C223" s="299"/>
      <c r="D223" s="266"/>
      <c r="E223" s="272"/>
      <c r="F223" s="281"/>
      <c r="G223" s="282"/>
      <c r="H223" s="283"/>
      <c r="I223" s="313"/>
      <c r="J223" s="32"/>
      <c r="K223" s="32"/>
      <c r="L223" s="32"/>
      <c r="M223" s="32"/>
      <c r="N223" s="32"/>
      <c r="O223" s="32"/>
      <c r="P223" s="32"/>
      <c r="Q223" s="32"/>
      <c r="R223" s="32"/>
      <c r="S223" s="32"/>
      <c r="T223" s="32"/>
      <c r="U223" s="32"/>
      <c r="V223" s="32"/>
      <c r="W223" s="32"/>
      <c r="X223" s="32"/>
      <c r="Y223" s="32"/>
      <c r="Z223" s="32"/>
      <c r="AA223" s="32"/>
      <c r="AB223" s="32"/>
      <c r="AC223" s="32">
        <v>0</v>
      </c>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11">
        <v>44</v>
      </c>
      <c r="B224" s="262" t="s">
        <v>1209</v>
      </c>
      <c r="C224" s="301" t="s">
        <v>1210</v>
      </c>
      <c r="D224" s="267" t="s">
        <v>225</v>
      </c>
      <c r="E224" s="273">
        <v>4</v>
      </c>
      <c r="F224" s="286"/>
      <c r="G224" s="284">
        <f>ROUND(E224*F224,2)</f>
        <v>0</v>
      </c>
      <c r="H224" s="283" t="s">
        <v>1211</v>
      </c>
      <c r="I224" s="313" t="s">
        <v>227</v>
      </c>
      <c r="J224" s="32"/>
      <c r="K224" s="32"/>
      <c r="L224" s="32"/>
      <c r="M224" s="32"/>
      <c r="N224" s="32"/>
      <c r="O224" s="32"/>
      <c r="P224" s="32"/>
      <c r="Q224" s="32"/>
      <c r="R224" s="32"/>
      <c r="S224" s="32"/>
      <c r="T224" s="32"/>
      <c r="U224" s="32"/>
      <c r="V224" s="32"/>
      <c r="W224" s="32"/>
      <c r="X224" s="32"/>
      <c r="Y224" s="32"/>
      <c r="Z224" s="32"/>
      <c r="AA224" s="32"/>
      <c r="AB224" s="32"/>
      <c r="AC224" s="32"/>
      <c r="AD224" s="32"/>
      <c r="AE224" s="32" t="s">
        <v>228</v>
      </c>
      <c r="AF224" s="32"/>
      <c r="AG224" s="32"/>
      <c r="AH224" s="32"/>
      <c r="AI224" s="32"/>
      <c r="AJ224" s="32"/>
      <c r="AK224" s="32"/>
      <c r="AL224" s="32"/>
      <c r="AM224" s="32">
        <v>15</v>
      </c>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07"/>
      <c r="B225" s="263"/>
      <c r="C225" s="302" t="s">
        <v>1212</v>
      </c>
      <c r="D225" s="268"/>
      <c r="E225" s="274">
        <v>4</v>
      </c>
      <c r="F225" s="284"/>
      <c r="G225" s="284"/>
      <c r="H225" s="283"/>
      <c r="I225" s="313"/>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7"/>
      <c r="B226" s="259" t="s">
        <v>1213</v>
      </c>
      <c r="C226" s="300"/>
      <c r="D226" s="308"/>
      <c r="E226" s="309"/>
      <c r="F226" s="310"/>
      <c r="G226" s="285"/>
      <c r="H226" s="283"/>
      <c r="I226" s="313"/>
      <c r="J226" s="32"/>
      <c r="K226" s="32"/>
      <c r="L226" s="32"/>
      <c r="M226" s="32"/>
      <c r="N226" s="32"/>
      <c r="O226" s="32"/>
      <c r="P226" s="32"/>
      <c r="Q226" s="32"/>
      <c r="R226" s="32"/>
      <c r="S226" s="32"/>
      <c r="T226" s="32"/>
      <c r="U226" s="32"/>
      <c r="V226" s="32"/>
      <c r="W226" s="32"/>
      <c r="X226" s="32"/>
      <c r="Y226" s="32"/>
      <c r="Z226" s="32"/>
      <c r="AA226" s="32"/>
      <c r="AB226" s="32"/>
      <c r="AC226" s="32">
        <v>0</v>
      </c>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ht="20.399999999999999" outlineLevel="1">
      <c r="A227" s="311">
        <v>45</v>
      </c>
      <c r="B227" s="262" t="s">
        <v>1214</v>
      </c>
      <c r="C227" s="301" t="s">
        <v>1215</v>
      </c>
      <c r="D227" s="267" t="s">
        <v>225</v>
      </c>
      <c r="E227" s="273">
        <v>4</v>
      </c>
      <c r="F227" s="286"/>
      <c r="G227" s="284">
        <f>ROUND(E227*F227,2)</f>
        <v>0</v>
      </c>
      <c r="H227" s="283" t="s">
        <v>1211</v>
      </c>
      <c r="I227" s="313" t="s">
        <v>227</v>
      </c>
      <c r="J227" s="32"/>
      <c r="K227" s="32"/>
      <c r="L227" s="32"/>
      <c r="M227" s="32"/>
      <c r="N227" s="32"/>
      <c r="O227" s="32"/>
      <c r="P227" s="32"/>
      <c r="Q227" s="32"/>
      <c r="R227" s="32"/>
      <c r="S227" s="32"/>
      <c r="T227" s="32"/>
      <c r="U227" s="32"/>
      <c r="V227" s="32"/>
      <c r="W227" s="32"/>
      <c r="X227" s="32"/>
      <c r="Y227" s="32"/>
      <c r="Z227" s="32"/>
      <c r="AA227" s="32"/>
      <c r="AB227" s="32"/>
      <c r="AC227" s="32"/>
      <c r="AD227" s="32"/>
      <c r="AE227" s="32" t="s">
        <v>228</v>
      </c>
      <c r="AF227" s="32"/>
      <c r="AG227" s="32"/>
      <c r="AH227" s="32"/>
      <c r="AI227" s="32"/>
      <c r="AJ227" s="32"/>
      <c r="AK227" s="32"/>
      <c r="AL227" s="32"/>
      <c r="AM227" s="32">
        <v>15</v>
      </c>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7"/>
      <c r="B228" s="263"/>
      <c r="C228" s="302" t="s">
        <v>1216</v>
      </c>
      <c r="D228" s="268"/>
      <c r="E228" s="274">
        <v>4</v>
      </c>
      <c r="F228" s="284"/>
      <c r="G228" s="284"/>
      <c r="H228" s="283"/>
      <c r="I228" s="313"/>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07"/>
      <c r="B229" s="259" t="s">
        <v>1217</v>
      </c>
      <c r="C229" s="300"/>
      <c r="D229" s="308"/>
      <c r="E229" s="309"/>
      <c r="F229" s="310"/>
      <c r="G229" s="285"/>
      <c r="H229" s="283"/>
      <c r="I229" s="313"/>
      <c r="J229" s="32"/>
      <c r="K229" s="32"/>
      <c r="L229" s="32"/>
      <c r="M229" s="32"/>
      <c r="N229" s="32"/>
      <c r="O229" s="32"/>
      <c r="P229" s="32"/>
      <c r="Q229" s="32"/>
      <c r="R229" s="32"/>
      <c r="S229" s="32"/>
      <c r="T229" s="32"/>
      <c r="U229" s="32"/>
      <c r="V229" s="32"/>
      <c r="W229" s="32"/>
      <c r="X229" s="32"/>
      <c r="Y229" s="32"/>
      <c r="Z229" s="32"/>
      <c r="AA229" s="32"/>
      <c r="AB229" s="32"/>
      <c r="AC229" s="32">
        <v>0</v>
      </c>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307"/>
      <c r="B230" s="259" t="s">
        <v>1218</v>
      </c>
      <c r="C230" s="300"/>
      <c r="D230" s="308"/>
      <c r="E230" s="309"/>
      <c r="F230" s="310"/>
      <c r="G230" s="285"/>
      <c r="H230" s="283"/>
      <c r="I230" s="313"/>
      <c r="J230" s="32"/>
      <c r="K230" s="32"/>
      <c r="L230" s="32"/>
      <c r="M230" s="32"/>
      <c r="N230" s="32"/>
      <c r="O230" s="32"/>
      <c r="P230" s="32"/>
      <c r="Q230" s="32"/>
      <c r="R230" s="32"/>
      <c r="S230" s="32"/>
      <c r="T230" s="32"/>
      <c r="U230" s="32"/>
      <c r="V230" s="32"/>
      <c r="W230" s="32"/>
      <c r="X230" s="32"/>
      <c r="Y230" s="32"/>
      <c r="Z230" s="32"/>
      <c r="AA230" s="32"/>
      <c r="AB230" s="32"/>
      <c r="AC230" s="32"/>
      <c r="AD230" s="32"/>
      <c r="AE230" s="32" t="s">
        <v>222</v>
      </c>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307">
        <v>46</v>
      </c>
      <c r="B231" s="263" t="s">
        <v>1219</v>
      </c>
      <c r="C231" s="301" t="s">
        <v>505</v>
      </c>
      <c r="D231" s="267" t="s">
        <v>61</v>
      </c>
      <c r="E231" s="276"/>
      <c r="F231" s="286"/>
      <c r="G231" s="284">
        <f>ROUND(E231*F231,2)</f>
        <v>0</v>
      </c>
      <c r="H231" s="283" t="s">
        <v>1211</v>
      </c>
      <c r="I231" s="313" t="s">
        <v>227</v>
      </c>
      <c r="J231" s="32"/>
      <c r="K231" s="32"/>
      <c r="L231" s="32"/>
      <c r="M231" s="32"/>
      <c r="N231" s="32"/>
      <c r="O231" s="32"/>
      <c r="P231" s="32"/>
      <c r="Q231" s="32"/>
      <c r="R231" s="32"/>
      <c r="S231" s="32"/>
      <c r="T231" s="32"/>
      <c r="U231" s="32"/>
      <c r="V231" s="32"/>
      <c r="W231" s="32"/>
      <c r="X231" s="32"/>
      <c r="Y231" s="32"/>
      <c r="Z231" s="32"/>
      <c r="AA231" s="32"/>
      <c r="AB231" s="32"/>
      <c r="AC231" s="32"/>
      <c r="AD231" s="32"/>
      <c r="AE231" s="32" t="s">
        <v>228</v>
      </c>
      <c r="AF231" s="32"/>
      <c r="AG231" s="32"/>
      <c r="AH231" s="32"/>
      <c r="AI231" s="32"/>
      <c r="AJ231" s="32"/>
      <c r="AK231" s="32"/>
      <c r="AL231" s="32"/>
      <c r="AM231" s="32">
        <v>15</v>
      </c>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07"/>
      <c r="B232" s="263"/>
      <c r="C232" s="302" t="s">
        <v>506</v>
      </c>
      <c r="D232" s="268"/>
      <c r="E232" s="274"/>
      <c r="F232" s="284"/>
      <c r="G232" s="284"/>
      <c r="H232" s="283"/>
      <c r="I232" s="313"/>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7"/>
      <c r="B233" s="263"/>
      <c r="C233" s="302" t="s">
        <v>1220</v>
      </c>
      <c r="D233" s="268"/>
      <c r="E233" s="274"/>
      <c r="F233" s="284"/>
      <c r="G233" s="284"/>
      <c r="H233" s="283"/>
      <c r="I233" s="313"/>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307"/>
      <c r="B234" s="263"/>
      <c r="C234" s="302" t="s">
        <v>1221</v>
      </c>
      <c r="D234" s="268"/>
      <c r="E234" s="274">
        <v>83</v>
      </c>
      <c r="F234" s="284"/>
      <c r="G234" s="284"/>
      <c r="H234" s="283"/>
      <c r="I234" s="313"/>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c r="A235" s="306" t="s">
        <v>218</v>
      </c>
      <c r="B235" s="261" t="s">
        <v>150</v>
      </c>
      <c r="C235" s="298" t="s">
        <v>151</v>
      </c>
      <c r="D235" s="265"/>
      <c r="E235" s="271"/>
      <c r="F235" s="287">
        <f>SUM(G236:G236)</f>
        <v>0</v>
      </c>
      <c r="G235" s="288"/>
      <c r="H235" s="280"/>
      <c r="I235" s="312"/>
      <c r="AE235" t="s">
        <v>219</v>
      </c>
    </row>
    <row r="236" spans="1:60" outlineLevel="1">
      <c r="A236" s="311">
        <v>47</v>
      </c>
      <c r="B236" s="262" t="s">
        <v>1222</v>
      </c>
      <c r="C236" s="301" t="s">
        <v>1223</v>
      </c>
      <c r="D236" s="267" t="s">
        <v>992</v>
      </c>
      <c r="E236" s="273">
        <v>1</v>
      </c>
      <c r="F236" s="286"/>
      <c r="G236" s="284">
        <f>ROUND(E236*F236,2)</f>
        <v>0</v>
      </c>
      <c r="H236" s="283"/>
      <c r="I236" s="313" t="s">
        <v>257</v>
      </c>
      <c r="J236" s="32"/>
      <c r="K236" s="32"/>
      <c r="L236" s="32"/>
      <c r="M236" s="32"/>
      <c r="N236" s="32"/>
      <c r="O236" s="32"/>
      <c r="P236" s="32"/>
      <c r="Q236" s="32"/>
      <c r="R236" s="32"/>
      <c r="S236" s="32"/>
      <c r="T236" s="32"/>
      <c r="U236" s="32"/>
      <c r="V236" s="32"/>
      <c r="W236" s="32"/>
      <c r="X236" s="32"/>
      <c r="Y236" s="32"/>
      <c r="Z236" s="32"/>
      <c r="AA236" s="32"/>
      <c r="AB236" s="32"/>
      <c r="AC236" s="32"/>
      <c r="AD236" s="32"/>
      <c r="AE236" s="32" t="s">
        <v>258</v>
      </c>
      <c r="AF236" s="32" t="s">
        <v>259</v>
      </c>
      <c r="AG236" s="32"/>
      <c r="AH236" s="32"/>
      <c r="AI236" s="32"/>
      <c r="AJ236" s="32"/>
      <c r="AK236" s="32"/>
      <c r="AL236" s="32"/>
      <c r="AM236" s="32">
        <v>15</v>
      </c>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c r="A237" s="306" t="s">
        <v>218</v>
      </c>
      <c r="B237" s="261" t="s">
        <v>152</v>
      </c>
      <c r="C237" s="298" t="s">
        <v>153</v>
      </c>
      <c r="D237" s="265"/>
      <c r="E237" s="271"/>
      <c r="F237" s="287">
        <f>SUM(G238:G274)</f>
        <v>0</v>
      </c>
      <c r="G237" s="288"/>
      <c r="H237" s="280"/>
      <c r="I237" s="312"/>
      <c r="AE237" t="s">
        <v>219</v>
      </c>
    </row>
    <row r="238" spans="1:60" outlineLevel="1">
      <c r="A238" s="307"/>
      <c r="B238" s="258" t="s">
        <v>1224</v>
      </c>
      <c r="C238" s="299"/>
      <c r="D238" s="266"/>
      <c r="E238" s="272"/>
      <c r="F238" s="281"/>
      <c r="G238" s="282"/>
      <c r="H238" s="283"/>
      <c r="I238" s="313"/>
      <c r="J238" s="32"/>
      <c r="K238" s="32"/>
      <c r="L238" s="32"/>
      <c r="M238" s="32"/>
      <c r="N238" s="32"/>
      <c r="O238" s="32"/>
      <c r="P238" s="32"/>
      <c r="Q238" s="32"/>
      <c r="R238" s="32"/>
      <c r="S238" s="32"/>
      <c r="T238" s="32"/>
      <c r="U238" s="32"/>
      <c r="V238" s="32"/>
      <c r="W238" s="32"/>
      <c r="X238" s="32"/>
      <c r="Y238" s="32"/>
      <c r="Z238" s="32"/>
      <c r="AA238" s="32"/>
      <c r="AB238" s="32"/>
      <c r="AC238" s="32">
        <v>0</v>
      </c>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7"/>
      <c r="B239" s="259" t="s">
        <v>1225</v>
      </c>
      <c r="C239" s="300"/>
      <c r="D239" s="308"/>
      <c r="E239" s="309"/>
      <c r="F239" s="310"/>
      <c r="G239" s="285"/>
      <c r="H239" s="283"/>
      <c r="I239" s="313"/>
      <c r="J239" s="32"/>
      <c r="K239" s="32"/>
      <c r="L239" s="32"/>
      <c r="M239" s="32"/>
      <c r="N239" s="32"/>
      <c r="O239" s="32"/>
      <c r="P239" s="32"/>
      <c r="Q239" s="32"/>
      <c r="R239" s="32"/>
      <c r="S239" s="32"/>
      <c r="T239" s="32"/>
      <c r="U239" s="32"/>
      <c r="V239" s="32"/>
      <c r="W239" s="32"/>
      <c r="X239" s="32"/>
      <c r="Y239" s="32"/>
      <c r="Z239" s="32"/>
      <c r="AA239" s="32"/>
      <c r="AB239" s="32"/>
      <c r="AC239" s="32">
        <v>1</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11">
        <v>48</v>
      </c>
      <c r="B240" s="262" t="s">
        <v>1226</v>
      </c>
      <c r="C240" s="301" t="s">
        <v>1227</v>
      </c>
      <c r="D240" s="267" t="s">
        <v>225</v>
      </c>
      <c r="E240" s="273">
        <v>1</v>
      </c>
      <c r="F240" s="286"/>
      <c r="G240" s="284">
        <f>ROUND(E240*F240,2)</f>
        <v>0</v>
      </c>
      <c r="H240" s="283" t="s">
        <v>519</v>
      </c>
      <c r="I240" s="313" t="s">
        <v>227</v>
      </c>
      <c r="J240" s="32"/>
      <c r="K240" s="32"/>
      <c r="L240" s="32"/>
      <c r="M240" s="32"/>
      <c r="N240" s="32"/>
      <c r="O240" s="32"/>
      <c r="P240" s="32"/>
      <c r="Q240" s="32"/>
      <c r="R240" s="32"/>
      <c r="S240" s="32"/>
      <c r="T240" s="32"/>
      <c r="U240" s="32"/>
      <c r="V240" s="32"/>
      <c r="W240" s="32"/>
      <c r="X240" s="32"/>
      <c r="Y240" s="32"/>
      <c r="Z240" s="32"/>
      <c r="AA240" s="32"/>
      <c r="AB240" s="32"/>
      <c r="AC240" s="32"/>
      <c r="AD240" s="32"/>
      <c r="AE240" s="32" t="s">
        <v>228</v>
      </c>
      <c r="AF240" s="32"/>
      <c r="AG240" s="32"/>
      <c r="AH240" s="32"/>
      <c r="AI240" s="32"/>
      <c r="AJ240" s="32"/>
      <c r="AK240" s="32"/>
      <c r="AL240" s="32"/>
      <c r="AM240" s="32">
        <v>15</v>
      </c>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7"/>
      <c r="B241" s="263"/>
      <c r="C241" s="303" t="s">
        <v>1228</v>
      </c>
      <c r="D241" s="269"/>
      <c r="E241" s="275"/>
      <c r="F241" s="289"/>
      <c r="G241" s="290"/>
      <c r="H241" s="283"/>
      <c r="I241" s="313"/>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251" t="str">
        <f>C241</f>
        <v>Zakrývání rozpracovaných tesařských konstrukcí těžkou plachtou na ochranu před srážkovou vodou.</v>
      </c>
      <c r="BB241" s="32"/>
      <c r="BC241" s="32"/>
      <c r="BD241" s="32"/>
      <c r="BE241" s="32"/>
      <c r="BF241" s="32"/>
      <c r="BG241" s="32"/>
      <c r="BH241" s="32"/>
    </row>
    <row r="242" spans="1:60" outlineLevel="1">
      <c r="A242" s="307"/>
      <c r="B242" s="263"/>
      <c r="C242" s="302" t="s">
        <v>1229</v>
      </c>
      <c r="D242" s="268"/>
      <c r="E242" s="274">
        <v>1</v>
      </c>
      <c r="F242" s="284"/>
      <c r="G242" s="284"/>
      <c r="H242" s="283"/>
      <c r="I242" s="313"/>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07"/>
      <c r="B243" s="259" t="s">
        <v>1230</v>
      </c>
      <c r="C243" s="300"/>
      <c r="D243" s="308"/>
      <c r="E243" s="309"/>
      <c r="F243" s="310"/>
      <c r="G243" s="285"/>
      <c r="H243" s="283"/>
      <c r="I243" s="313"/>
      <c r="J243" s="32"/>
      <c r="K243" s="32"/>
      <c r="L243" s="32"/>
      <c r="M243" s="32"/>
      <c r="N243" s="32"/>
      <c r="O243" s="32"/>
      <c r="P243" s="32"/>
      <c r="Q243" s="32"/>
      <c r="R243" s="32"/>
      <c r="S243" s="32"/>
      <c r="T243" s="32"/>
      <c r="U243" s="32"/>
      <c r="V243" s="32"/>
      <c r="W243" s="32"/>
      <c r="X243" s="32"/>
      <c r="Y243" s="32"/>
      <c r="Z243" s="32"/>
      <c r="AA243" s="32"/>
      <c r="AB243" s="32"/>
      <c r="AC243" s="32">
        <v>0</v>
      </c>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59" t="s">
        <v>1231</v>
      </c>
      <c r="C244" s="300"/>
      <c r="D244" s="308"/>
      <c r="E244" s="309"/>
      <c r="F244" s="310"/>
      <c r="G244" s="285"/>
      <c r="H244" s="283"/>
      <c r="I244" s="313"/>
      <c r="J244" s="32"/>
      <c r="K244" s="32"/>
      <c r="L244" s="32"/>
      <c r="M244" s="32"/>
      <c r="N244" s="32"/>
      <c r="O244" s="32"/>
      <c r="P244" s="32"/>
      <c r="Q244" s="32"/>
      <c r="R244" s="32"/>
      <c r="S244" s="32"/>
      <c r="T244" s="32"/>
      <c r="U244" s="32"/>
      <c r="V244" s="32"/>
      <c r="W244" s="32"/>
      <c r="X244" s="32"/>
      <c r="Y244" s="32"/>
      <c r="Z244" s="32"/>
      <c r="AA244" s="32"/>
      <c r="AB244" s="32"/>
      <c r="AC244" s="32">
        <v>1</v>
      </c>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11">
        <v>49</v>
      </c>
      <c r="B245" s="262" t="s">
        <v>1232</v>
      </c>
      <c r="C245" s="301" t="s">
        <v>1233</v>
      </c>
      <c r="D245" s="267" t="s">
        <v>235</v>
      </c>
      <c r="E245" s="273">
        <v>39.6</v>
      </c>
      <c r="F245" s="286"/>
      <c r="G245" s="284">
        <f>ROUND(E245*F245,2)</f>
        <v>0</v>
      </c>
      <c r="H245" s="283" t="s">
        <v>519</v>
      </c>
      <c r="I245" s="313" t="s">
        <v>227</v>
      </c>
      <c r="J245" s="32"/>
      <c r="K245" s="32"/>
      <c r="L245" s="32"/>
      <c r="M245" s="32"/>
      <c r="N245" s="32"/>
      <c r="O245" s="32"/>
      <c r="P245" s="32"/>
      <c r="Q245" s="32"/>
      <c r="R245" s="32"/>
      <c r="S245" s="32"/>
      <c r="T245" s="32"/>
      <c r="U245" s="32"/>
      <c r="V245" s="32"/>
      <c r="W245" s="32"/>
      <c r="X245" s="32"/>
      <c r="Y245" s="32"/>
      <c r="Z245" s="32"/>
      <c r="AA245" s="32"/>
      <c r="AB245" s="32"/>
      <c r="AC245" s="32"/>
      <c r="AD245" s="32"/>
      <c r="AE245" s="32" t="s">
        <v>228</v>
      </c>
      <c r="AF245" s="32"/>
      <c r="AG245" s="32"/>
      <c r="AH245" s="32"/>
      <c r="AI245" s="32"/>
      <c r="AJ245" s="32"/>
      <c r="AK245" s="32"/>
      <c r="AL245" s="32"/>
      <c r="AM245" s="32">
        <v>15</v>
      </c>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307"/>
      <c r="B246" s="263"/>
      <c r="C246" s="302" t="s">
        <v>1234</v>
      </c>
      <c r="D246" s="268"/>
      <c r="E246" s="274">
        <v>39.6</v>
      </c>
      <c r="F246" s="284"/>
      <c r="G246" s="284"/>
      <c r="H246" s="283"/>
      <c r="I246" s="313"/>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07"/>
      <c r="B247" s="259" t="s">
        <v>1235</v>
      </c>
      <c r="C247" s="300"/>
      <c r="D247" s="308"/>
      <c r="E247" s="309"/>
      <c r="F247" s="310"/>
      <c r="G247" s="285"/>
      <c r="H247" s="283"/>
      <c r="I247" s="31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11">
        <v>50</v>
      </c>
      <c r="B248" s="262" t="s">
        <v>1236</v>
      </c>
      <c r="C248" s="301" t="s">
        <v>1237</v>
      </c>
      <c r="D248" s="267" t="s">
        <v>686</v>
      </c>
      <c r="E248" s="273">
        <v>0.95040000000000002</v>
      </c>
      <c r="F248" s="286"/>
      <c r="G248" s="284">
        <f>ROUND(E248*F248,2)</f>
        <v>0</v>
      </c>
      <c r="H248" s="283" t="s">
        <v>519</v>
      </c>
      <c r="I248" s="313" t="s">
        <v>227</v>
      </c>
      <c r="J248" s="32"/>
      <c r="K248" s="32"/>
      <c r="L248" s="32"/>
      <c r="M248" s="32"/>
      <c r="N248" s="32"/>
      <c r="O248" s="32"/>
      <c r="P248" s="32"/>
      <c r="Q248" s="32"/>
      <c r="R248" s="32"/>
      <c r="S248" s="32"/>
      <c r="T248" s="32"/>
      <c r="U248" s="32"/>
      <c r="V248" s="32"/>
      <c r="W248" s="32"/>
      <c r="X248" s="32"/>
      <c r="Y248" s="32"/>
      <c r="Z248" s="32"/>
      <c r="AA248" s="32"/>
      <c r="AB248" s="32"/>
      <c r="AC248" s="32"/>
      <c r="AD248" s="32"/>
      <c r="AE248" s="32" t="s">
        <v>228</v>
      </c>
      <c r="AF248" s="32"/>
      <c r="AG248" s="32"/>
      <c r="AH248" s="32"/>
      <c r="AI248" s="32"/>
      <c r="AJ248" s="32"/>
      <c r="AK248" s="32"/>
      <c r="AL248" s="32"/>
      <c r="AM248" s="32">
        <v>15</v>
      </c>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7"/>
      <c r="B249" s="263"/>
      <c r="C249" s="302" t="s">
        <v>1238</v>
      </c>
      <c r="D249" s="268"/>
      <c r="E249" s="274">
        <v>0.95040000000000002</v>
      </c>
      <c r="F249" s="284"/>
      <c r="G249" s="284"/>
      <c r="H249" s="283"/>
      <c r="I249" s="313"/>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11">
        <v>51</v>
      </c>
      <c r="B250" s="262" t="s">
        <v>1239</v>
      </c>
      <c r="C250" s="301" t="s">
        <v>1240</v>
      </c>
      <c r="D250" s="267" t="s">
        <v>235</v>
      </c>
      <c r="E250" s="273">
        <v>7.53</v>
      </c>
      <c r="F250" s="286"/>
      <c r="G250" s="284">
        <f>ROUND(E250*F250,2)</f>
        <v>0</v>
      </c>
      <c r="H250" s="283"/>
      <c r="I250" s="313" t="s">
        <v>257</v>
      </c>
      <c r="J250" s="32"/>
      <c r="K250" s="32"/>
      <c r="L250" s="32"/>
      <c r="M250" s="32"/>
      <c r="N250" s="32"/>
      <c r="O250" s="32"/>
      <c r="P250" s="32"/>
      <c r="Q250" s="32"/>
      <c r="R250" s="32"/>
      <c r="S250" s="32"/>
      <c r="T250" s="32"/>
      <c r="U250" s="32"/>
      <c r="V250" s="32"/>
      <c r="W250" s="32"/>
      <c r="X250" s="32"/>
      <c r="Y250" s="32"/>
      <c r="Z250" s="32"/>
      <c r="AA250" s="32"/>
      <c r="AB250" s="32"/>
      <c r="AC250" s="32"/>
      <c r="AD250" s="32"/>
      <c r="AE250" s="32" t="s">
        <v>258</v>
      </c>
      <c r="AF250" s="32" t="s">
        <v>259</v>
      </c>
      <c r="AG250" s="32"/>
      <c r="AH250" s="32"/>
      <c r="AI250" s="32"/>
      <c r="AJ250" s="32"/>
      <c r="AK250" s="32"/>
      <c r="AL250" s="32"/>
      <c r="AM250" s="32">
        <v>15</v>
      </c>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07"/>
      <c r="B251" s="263"/>
      <c r="C251" s="302" t="s">
        <v>1241</v>
      </c>
      <c r="D251" s="268"/>
      <c r="E251" s="274"/>
      <c r="F251" s="284"/>
      <c r="G251" s="284"/>
      <c r="H251" s="283"/>
      <c r="I251" s="313"/>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07"/>
      <c r="B252" s="263"/>
      <c r="C252" s="302" t="s">
        <v>1242</v>
      </c>
      <c r="D252" s="268"/>
      <c r="E252" s="274">
        <v>7.53</v>
      </c>
      <c r="F252" s="284"/>
      <c r="G252" s="284"/>
      <c r="H252" s="283"/>
      <c r="I252" s="313"/>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7"/>
      <c r="B253" s="259" t="s">
        <v>1243</v>
      </c>
      <c r="C253" s="300"/>
      <c r="D253" s="308"/>
      <c r="E253" s="309"/>
      <c r="F253" s="310"/>
      <c r="G253" s="285"/>
      <c r="H253" s="283"/>
      <c r="I253" s="313"/>
      <c r="J253" s="32"/>
      <c r="K253" s="32"/>
      <c r="L253" s="32"/>
      <c r="M253" s="32"/>
      <c r="N253" s="32"/>
      <c r="O253" s="32"/>
      <c r="P253" s="32"/>
      <c r="Q253" s="32"/>
      <c r="R253" s="32"/>
      <c r="S253" s="32"/>
      <c r="T253" s="32"/>
      <c r="U253" s="32"/>
      <c r="V253" s="32"/>
      <c r="W253" s="32"/>
      <c r="X253" s="32"/>
      <c r="Y253" s="32"/>
      <c r="Z253" s="32"/>
      <c r="AA253" s="32"/>
      <c r="AB253" s="32"/>
      <c r="AC253" s="32">
        <v>0</v>
      </c>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307"/>
      <c r="B254" s="259" t="s">
        <v>1244</v>
      </c>
      <c r="C254" s="300"/>
      <c r="D254" s="308"/>
      <c r="E254" s="309"/>
      <c r="F254" s="310"/>
      <c r="G254" s="285"/>
      <c r="H254" s="283"/>
      <c r="I254" s="313"/>
      <c r="J254" s="32"/>
      <c r="K254" s="32"/>
      <c r="L254" s="32"/>
      <c r="M254" s="32"/>
      <c r="N254" s="32"/>
      <c r="O254" s="32"/>
      <c r="P254" s="32"/>
      <c r="Q254" s="32"/>
      <c r="R254" s="32"/>
      <c r="S254" s="32"/>
      <c r="T254" s="32"/>
      <c r="U254" s="32"/>
      <c r="V254" s="32"/>
      <c r="W254" s="32"/>
      <c r="X254" s="32"/>
      <c r="Y254" s="32"/>
      <c r="Z254" s="32"/>
      <c r="AA254" s="32"/>
      <c r="AB254" s="32"/>
      <c r="AC254" s="32">
        <v>1</v>
      </c>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11">
        <v>52</v>
      </c>
      <c r="B255" s="262" t="s">
        <v>1245</v>
      </c>
      <c r="C255" s="301" t="s">
        <v>1246</v>
      </c>
      <c r="D255" s="267" t="s">
        <v>235</v>
      </c>
      <c r="E255" s="273">
        <v>155.35640000000001</v>
      </c>
      <c r="F255" s="286"/>
      <c r="G255" s="284">
        <f>ROUND(E255*F255,2)</f>
        <v>0</v>
      </c>
      <c r="H255" s="283" t="s">
        <v>519</v>
      </c>
      <c r="I255" s="313" t="s">
        <v>227</v>
      </c>
      <c r="J255" s="32"/>
      <c r="K255" s="32"/>
      <c r="L255" s="32"/>
      <c r="M255" s="32"/>
      <c r="N255" s="32"/>
      <c r="O255" s="32"/>
      <c r="P255" s="32"/>
      <c r="Q255" s="32"/>
      <c r="R255" s="32"/>
      <c r="S255" s="32"/>
      <c r="T255" s="32"/>
      <c r="U255" s="32"/>
      <c r="V255" s="32"/>
      <c r="W255" s="32"/>
      <c r="X255" s="32"/>
      <c r="Y255" s="32"/>
      <c r="Z255" s="32"/>
      <c r="AA255" s="32"/>
      <c r="AB255" s="32"/>
      <c r="AC255" s="32"/>
      <c r="AD255" s="32"/>
      <c r="AE255" s="32" t="s">
        <v>228</v>
      </c>
      <c r="AF255" s="32"/>
      <c r="AG255" s="32"/>
      <c r="AH255" s="32"/>
      <c r="AI255" s="32"/>
      <c r="AJ255" s="32"/>
      <c r="AK255" s="32"/>
      <c r="AL255" s="32"/>
      <c r="AM255" s="32">
        <v>15</v>
      </c>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07"/>
      <c r="B256" s="263"/>
      <c r="C256" s="302" t="s">
        <v>482</v>
      </c>
      <c r="D256" s="268"/>
      <c r="E256" s="274"/>
      <c r="F256" s="284"/>
      <c r="G256" s="284"/>
      <c r="H256" s="283"/>
      <c r="I256" s="313"/>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07"/>
      <c r="B257" s="263"/>
      <c r="C257" s="302" t="s">
        <v>1247</v>
      </c>
      <c r="D257" s="268"/>
      <c r="E257" s="274">
        <v>155.35640000000001</v>
      </c>
      <c r="F257" s="284"/>
      <c r="G257" s="284"/>
      <c r="H257" s="283"/>
      <c r="I257" s="313"/>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7"/>
      <c r="B258" s="259" t="s">
        <v>1248</v>
      </c>
      <c r="C258" s="300"/>
      <c r="D258" s="308"/>
      <c r="E258" s="309"/>
      <c r="F258" s="310"/>
      <c r="G258" s="285"/>
      <c r="H258" s="283"/>
      <c r="I258" s="313"/>
      <c r="J258" s="32"/>
      <c r="K258" s="32"/>
      <c r="L258" s="32"/>
      <c r="M258" s="32"/>
      <c r="N258" s="32"/>
      <c r="O258" s="32"/>
      <c r="P258" s="32"/>
      <c r="Q258" s="32"/>
      <c r="R258" s="32"/>
      <c r="S258" s="32"/>
      <c r="T258" s="32"/>
      <c r="U258" s="32"/>
      <c r="V258" s="32"/>
      <c r="W258" s="32"/>
      <c r="X258" s="32"/>
      <c r="Y258" s="32"/>
      <c r="Z258" s="32"/>
      <c r="AA258" s="32"/>
      <c r="AB258" s="32"/>
      <c r="AC258" s="32">
        <v>0</v>
      </c>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11">
        <v>53</v>
      </c>
      <c r="B259" s="262" t="s">
        <v>1249</v>
      </c>
      <c r="C259" s="301" t="s">
        <v>1250</v>
      </c>
      <c r="D259" s="267" t="s">
        <v>686</v>
      </c>
      <c r="E259" s="273">
        <v>5.6073599999999999</v>
      </c>
      <c r="F259" s="286"/>
      <c r="G259" s="284">
        <f>ROUND(E259*F259,2)</f>
        <v>0</v>
      </c>
      <c r="H259" s="283" t="s">
        <v>519</v>
      </c>
      <c r="I259" s="313" t="s">
        <v>227</v>
      </c>
      <c r="J259" s="32"/>
      <c r="K259" s="32"/>
      <c r="L259" s="32"/>
      <c r="M259" s="32"/>
      <c r="N259" s="32"/>
      <c r="O259" s="32"/>
      <c r="P259" s="32"/>
      <c r="Q259" s="32"/>
      <c r="R259" s="32"/>
      <c r="S259" s="32"/>
      <c r="T259" s="32"/>
      <c r="U259" s="32"/>
      <c r="V259" s="32"/>
      <c r="W259" s="32"/>
      <c r="X259" s="32"/>
      <c r="Y259" s="32"/>
      <c r="Z259" s="32"/>
      <c r="AA259" s="32"/>
      <c r="AB259" s="32"/>
      <c r="AC259" s="32"/>
      <c r="AD259" s="32"/>
      <c r="AE259" s="32" t="s">
        <v>228</v>
      </c>
      <c r="AF259" s="32"/>
      <c r="AG259" s="32"/>
      <c r="AH259" s="32"/>
      <c r="AI259" s="32"/>
      <c r="AJ259" s="32"/>
      <c r="AK259" s="32"/>
      <c r="AL259" s="32"/>
      <c r="AM259" s="32">
        <v>15</v>
      </c>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7"/>
      <c r="B260" s="263"/>
      <c r="C260" s="302" t="s">
        <v>1251</v>
      </c>
      <c r="D260" s="268"/>
      <c r="E260" s="274">
        <v>5.6073599999999999</v>
      </c>
      <c r="F260" s="284"/>
      <c r="G260" s="284"/>
      <c r="H260" s="283"/>
      <c r="I260" s="313"/>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11">
        <v>54</v>
      </c>
      <c r="B261" s="262" t="s">
        <v>1252</v>
      </c>
      <c r="C261" s="301" t="s">
        <v>1253</v>
      </c>
      <c r="D261" s="267" t="s">
        <v>686</v>
      </c>
      <c r="E261" s="273">
        <v>6.1680999999999999</v>
      </c>
      <c r="F261" s="286"/>
      <c r="G261" s="284">
        <f>ROUND(E261*F261,2)</f>
        <v>0</v>
      </c>
      <c r="H261" s="283"/>
      <c r="I261" s="313" t="s">
        <v>257</v>
      </c>
      <c r="J261" s="32"/>
      <c r="K261" s="32"/>
      <c r="L261" s="32"/>
      <c r="M261" s="32"/>
      <c r="N261" s="32"/>
      <c r="O261" s="32"/>
      <c r="P261" s="32"/>
      <c r="Q261" s="32"/>
      <c r="R261" s="32"/>
      <c r="S261" s="32"/>
      <c r="T261" s="32"/>
      <c r="U261" s="32"/>
      <c r="V261" s="32"/>
      <c r="W261" s="32"/>
      <c r="X261" s="32"/>
      <c r="Y261" s="32"/>
      <c r="Z261" s="32"/>
      <c r="AA261" s="32"/>
      <c r="AB261" s="32"/>
      <c r="AC261" s="32"/>
      <c r="AD261" s="32"/>
      <c r="AE261" s="32" t="s">
        <v>258</v>
      </c>
      <c r="AF261" s="32" t="s">
        <v>407</v>
      </c>
      <c r="AG261" s="32"/>
      <c r="AH261" s="32"/>
      <c r="AI261" s="32"/>
      <c r="AJ261" s="32"/>
      <c r="AK261" s="32"/>
      <c r="AL261" s="32"/>
      <c r="AM261" s="32">
        <v>15</v>
      </c>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7"/>
      <c r="B262" s="263"/>
      <c r="C262" s="302" t="s">
        <v>1254</v>
      </c>
      <c r="D262" s="268"/>
      <c r="E262" s="274">
        <v>6.1680999999999999</v>
      </c>
      <c r="F262" s="284"/>
      <c r="G262" s="284"/>
      <c r="H262" s="283"/>
      <c r="I262" s="31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07"/>
      <c r="B263" s="259" t="s">
        <v>509</v>
      </c>
      <c r="C263" s="300"/>
      <c r="D263" s="308"/>
      <c r="E263" s="309"/>
      <c r="F263" s="310"/>
      <c r="G263" s="285"/>
      <c r="H263" s="283"/>
      <c r="I263" s="313"/>
      <c r="J263" s="32"/>
      <c r="K263" s="32"/>
      <c r="L263" s="32"/>
      <c r="M263" s="32"/>
      <c r="N263" s="32"/>
      <c r="O263" s="32"/>
      <c r="P263" s="32"/>
      <c r="Q263" s="32"/>
      <c r="R263" s="32"/>
      <c r="S263" s="32"/>
      <c r="T263" s="32"/>
      <c r="U263" s="32"/>
      <c r="V263" s="32"/>
      <c r="W263" s="32"/>
      <c r="X263" s="32"/>
      <c r="Y263" s="32"/>
      <c r="Z263" s="32"/>
      <c r="AA263" s="32"/>
      <c r="AB263" s="32"/>
      <c r="AC263" s="32">
        <v>0</v>
      </c>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07"/>
      <c r="B264" s="259" t="s">
        <v>510</v>
      </c>
      <c r="C264" s="300"/>
      <c r="D264" s="308"/>
      <c r="E264" s="309"/>
      <c r="F264" s="310"/>
      <c r="G264" s="285"/>
      <c r="H264" s="283"/>
      <c r="I264" s="313"/>
      <c r="J264" s="32"/>
      <c r="K264" s="32"/>
      <c r="L264" s="32"/>
      <c r="M264" s="32"/>
      <c r="N264" s="32"/>
      <c r="O264" s="32"/>
      <c r="P264" s="32"/>
      <c r="Q264" s="32"/>
      <c r="R264" s="32"/>
      <c r="S264" s="32"/>
      <c r="T264" s="32"/>
      <c r="U264" s="32"/>
      <c r="V264" s="32"/>
      <c r="W264" s="32"/>
      <c r="X264" s="32"/>
      <c r="Y264" s="32"/>
      <c r="Z264" s="32"/>
      <c r="AA264" s="32"/>
      <c r="AB264" s="32"/>
      <c r="AC264" s="32"/>
      <c r="AD264" s="32"/>
      <c r="AE264" s="32" t="s">
        <v>222</v>
      </c>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11">
        <v>55</v>
      </c>
      <c r="B265" s="262" t="s">
        <v>1255</v>
      </c>
      <c r="C265" s="301" t="s">
        <v>1256</v>
      </c>
      <c r="D265" s="267" t="s">
        <v>235</v>
      </c>
      <c r="E265" s="273">
        <v>155.35640000000001</v>
      </c>
      <c r="F265" s="286"/>
      <c r="G265" s="284">
        <f>ROUND(E265*F265,2)</f>
        <v>0</v>
      </c>
      <c r="H265" s="283" t="s">
        <v>513</v>
      </c>
      <c r="I265" s="313" t="s">
        <v>227</v>
      </c>
      <c r="J265" s="32"/>
      <c r="K265" s="32"/>
      <c r="L265" s="32"/>
      <c r="M265" s="32"/>
      <c r="N265" s="32"/>
      <c r="O265" s="32"/>
      <c r="P265" s="32"/>
      <c r="Q265" s="32"/>
      <c r="R265" s="32"/>
      <c r="S265" s="32"/>
      <c r="T265" s="32"/>
      <c r="U265" s="32"/>
      <c r="V265" s="32"/>
      <c r="W265" s="32"/>
      <c r="X265" s="32"/>
      <c r="Y265" s="32"/>
      <c r="Z265" s="32"/>
      <c r="AA265" s="32"/>
      <c r="AB265" s="32"/>
      <c r="AC265" s="32"/>
      <c r="AD265" s="32"/>
      <c r="AE265" s="32" t="s">
        <v>228</v>
      </c>
      <c r="AF265" s="32"/>
      <c r="AG265" s="32"/>
      <c r="AH265" s="32"/>
      <c r="AI265" s="32"/>
      <c r="AJ265" s="32"/>
      <c r="AK265" s="32"/>
      <c r="AL265" s="32"/>
      <c r="AM265" s="32">
        <v>15</v>
      </c>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7"/>
      <c r="B266" s="263"/>
      <c r="C266" s="302" t="s">
        <v>1257</v>
      </c>
      <c r="D266" s="268"/>
      <c r="E266" s="274">
        <v>155.35640000000001</v>
      </c>
      <c r="F266" s="284"/>
      <c r="G266" s="284"/>
      <c r="H266" s="283"/>
      <c r="I266" s="31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ht="20.399999999999999" outlineLevel="1">
      <c r="A267" s="311">
        <v>56</v>
      </c>
      <c r="B267" s="262" t="s">
        <v>1258</v>
      </c>
      <c r="C267" s="301" t="s">
        <v>1259</v>
      </c>
      <c r="D267" s="267" t="s">
        <v>235</v>
      </c>
      <c r="E267" s="273">
        <v>178.125</v>
      </c>
      <c r="F267" s="286"/>
      <c r="G267" s="284">
        <f>ROUND(E267*F267,2)</f>
        <v>0</v>
      </c>
      <c r="H267" s="283" t="s">
        <v>317</v>
      </c>
      <c r="I267" s="313" t="s">
        <v>227</v>
      </c>
      <c r="J267" s="32"/>
      <c r="K267" s="32"/>
      <c r="L267" s="32"/>
      <c r="M267" s="32"/>
      <c r="N267" s="32"/>
      <c r="O267" s="32"/>
      <c r="P267" s="32"/>
      <c r="Q267" s="32"/>
      <c r="R267" s="32"/>
      <c r="S267" s="32"/>
      <c r="T267" s="32"/>
      <c r="U267" s="32"/>
      <c r="V267" s="32"/>
      <c r="W267" s="32"/>
      <c r="X267" s="32"/>
      <c r="Y267" s="32"/>
      <c r="Z267" s="32"/>
      <c r="AA267" s="32"/>
      <c r="AB267" s="32"/>
      <c r="AC267" s="32"/>
      <c r="AD267" s="32"/>
      <c r="AE267" s="32" t="s">
        <v>228</v>
      </c>
      <c r="AF267" s="32"/>
      <c r="AG267" s="32"/>
      <c r="AH267" s="32"/>
      <c r="AI267" s="32"/>
      <c r="AJ267" s="32"/>
      <c r="AK267" s="32"/>
      <c r="AL267" s="32"/>
      <c r="AM267" s="32">
        <v>15</v>
      </c>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7"/>
      <c r="B268" s="263"/>
      <c r="C268" s="302" t="s">
        <v>1260</v>
      </c>
      <c r="D268" s="268"/>
      <c r="E268" s="274">
        <v>178.125</v>
      </c>
      <c r="F268" s="284"/>
      <c r="G268" s="284"/>
      <c r="H268" s="283"/>
      <c r="I268" s="31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59" t="s">
        <v>517</v>
      </c>
      <c r="C269" s="300"/>
      <c r="D269" s="308"/>
      <c r="E269" s="309"/>
      <c r="F269" s="310"/>
      <c r="G269" s="285"/>
      <c r="H269" s="283"/>
      <c r="I269" s="313"/>
      <c r="J269" s="32"/>
      <c r="K269" s="32"/>
      <c r="L269" s="32"/>
      <c r="M269" s="32"/>
      <c r="N269" s="32"/>
      <c r="O269" s="32"/>
      <c r="P269" s="32"/>
      <c r="Q269" s="32"/>
      <c r="R269" s="32"/>
      <c r="S269" s="32"/>
      <c r="T269" s="32"/>
      <c r="U269" s="32"/>
      <c r="V269" s="32"/>
      <c r="W269" s="32"/>
      <c r="X269" s="32"/>
      <c r="Y269" s="32"/>
      <c r="Z269" s="32"/>
      <c r="AA269" s="32"/>
      <c r="AB269" s="32"/>
      <c r="AC269" s="32">
        <v>0</v>
      </c>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07"/>
      <c r="B270" s="259" t="s">
        <v>503</v>
      </c>
      <c r="C270" s="300"/>
      <c r="D270" s="308"/>
      <c r="E270" s="309"/>
      <c r="F270" s="310"/>
      <c r="G270" s="285"/>
      <c r="H270" s="283"/>
      <c r="I270" s="313"/>
      <c r="J270" s="32"/>
      <c r="K270" s="32"/>
      <c r="L270" s="32"/>
      <c r="M270" s="32"/>
      <c r="N270" s="32"/>
      <c r="O270" s="32"/>
      <c r="P270" s="32"/>
      <c r="Q270" s="32"/>
      <c r="R270" s="32"/>
      <c r="S270" s="32"/>
      <c r="T270" s="32"/>
      <c r="U270" s="32"/>
      <c r="V270" s="32"/>
      <c r="W270" s="32"/>
      <c r="X270" s="32"/>
      <c r="Y270" s="32"/>
      <c r="Z270" s="32"/>
      <c r="AA270" s="32"/>
      <c r="AB270" s="32"/>
      <c r="AC270" s="32"/>
      <c r="AD270" s="32"/>
      <c r="AE270" s="32" t="s">
        <v>222</v>
      </c>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307">
        <v>57</v>
      </c>
      <c r="B271" s="263" t="s">
        <v>518</v>
      </c>
      <c r="C271" s="301" t="s">
        <v>505</v>
      </c>
      <c r="D271" s="267" t="s">
        <v>61</v>
      </c>
      <c r="E271" s="276"/>
      <c r="F271" s="286"/>
      <c r="G271" s="284">
        <f>ROUND(E271*F271,2)</f>
        <v>0</v>
      </c>
      <c r="H271" s="283" t="s">
        <v>519</v>
      </c>
      <c r="I271" s="313" t="s">
        <v>227</v>
      </c>
      <c r="J271" s="32"/>
      <c r="K271" s="32"/>
      <c r="L271" s="32"/>
      <c r="M271" s="32"/>
      <c r="N271" s="32"/>
      <c r="O271" s="32"/>
      <c r="P271" s="32"/>
      <c r="Q271" s="32"/>
      <c r="R271" s="32"/>
      <c r="S271" s="32"/>
      <c r="T271" s="32"/>
      <c r="U271" s="32"/>
      <c r="V271" s="32"/>
      <c r="W271" s="32"/>
      <c r="X271" s="32"/>
      <c r="Y271" s="32"/>
      <c r="Z271" s="32"/>
      <c r="AA271" s="32"/>
      <c r="AB271" s="32"/>
      <c r="AC271" s="32"/>
      <c r="AD271" s="32"/>
      <c r="AE271" s="32" t="s">
        <v>228</v>
      </c>
      <c r="AF271" s="32"/>
      <c r="AG271" s="32"/>
      <c r="AH271" s="32"/>
      <c r="AI271" s="32"/>
      <c r="AJ271" s="32"/>
      <c r="AK271" s="32"/>
      <c r="AL271" s="32"/>
      <c r="AM271" s="32">
        <v>15</v>
      </c>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07"/>
      <c r="B272" s="263"/>
      <c r="C272" s="302" t="s">
        <v>506</v>
      </c>
      <c r="D272" s="268"/>
      <c r="E272" s="274"/>
      <c r="F272" s="284"/>
      <c r="G272" s="284"/>
      <c r="H272" s="283"/>
      <c r="I272" s="313"/>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7"/>
      <c r="B273" s="263"/>
      <c r="C273" s="302" t="s">
        <v>1261</v>
      </c>
      <c r="D273" s="268"/>
      <c r="E273" s="274"/>
      <c r="F273" s="284"/>
      <c r="G273" s="284"/>
      <c r="H273" s="283"/>
      <c r="I273" s="313"/>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7"/>
      <c r="B274" s="263"/>
      <c r="C274" s="302" t="s">
        <v>1262</v>
      </c>
      <c r="D274" s="268"/>
      <c r="E274" s="274">
        <v>1459.5454</v>
      </c>
      <c r="F274" s="284"/>
      <c r="G274" s="284"/>
      <c r="H274" s="283"/>
      <c r="I274" s="313"/>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c r="A275" s="306" t="s">
        <v>218</v>
      </c>
      <c r="B275" s="261" t="s">
        <v>156</v>
      </c>
      <c r="C275" s="298" t="s">
        <v>157</v>
      </c>
      <c r="D275" s="265"/>
      <c r="E275" s="271"/>
      <c r="F275" s="287">
        <f>SUM(G276:G279)</f>
        <v>0</v>
      </c>
      <c r="G275" s="288"/>
      <c r="H275" s="280"/>
      <c r="I275" s="312"/>
      <c r="AE275" t="s">
        <v>219</v>
      </c>
    </row>
    <row r="276" spans="1:60" outlineLevel="1">
      <c r="A276" s="307"/>
      <c r="B276" s="258" t="s">
        <v>1263</v>
      </c>
      <c r="C276" s="299"/>
      <c r="D276" s="266"/>
      <c r="E276" s="272"/>
      <c r="F276" s="281"/>
      <c r="G276" s="282"/>
      <c r="H276" s="283"/>
      <c r="I276" s="313"/>
      <c r="J276" s="32"/>
      <c r="K276" s="32"/>
      <c r="L276" s="32"/>
      <c r="M276" s="32"/>
      <c r="N276" s="32"/>
      <c r="O276" s="32"/>
      <c r="P276" s="32"/>
      <c r="Q276" s="32"/>
      <c r="R276" s="32"/>
      <c r="S276" s="32"/>
      <c r="T276" s="32"/>
      <c r="U276" s="32"/>
      <c r="V276" s="32"/>
      <c r="W276" s="32"/>
      <c r="X276" s="32"/>
      <c r="Y276" s="32"/>
      <c r="Z276" s="32"/>
      <c r="AA276" s="32"/>
      <c r="AB276" s="32"/>
      <c r="AC276" s="32">
        <v>0</v>
      </c>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07"/>
      <c r="B277" s="259" t="s">
        <v>1264</v>
      </c>
      <c r="C277" s="300"/>
      <c r="D277" s="308"/>
      <c r="E277" s="309"/>
      <c r="F277" s="310"/>
      <c r="G277" s="285"/>
      <c r="H277" s="283"/>
      <c r="I277" s="313"/>
      <c r="J277" s="32"/>
      <c r="K277" s="32"/>
      <c r="L277" s="32"/>
      <c r="M277" s="32"/>
      <c r="N277" s="32"/>
      <c r="O277" s="32"/>
      <c r="P277" s="32"/>
      <c r="Q277" s="32"/>
      <c r="R277" s="32"/>
      <c r="S277" s="32"/>
      <c r="T277" s="32"/>
      <c r="U277" s="32"/>
      <c r="V277" s="32"/>
      <c r="W277" s="32"/>
      <c r="X277" s="32"/>
      <c r="Y277" s="32"/>
      <c r="Z277" s="32"/>
      <c r="AA277" s="32"/>
      <c r="AB277" s="32"/>
      <c r="AC277" s="32">
        <v>1</v>
      </c>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11">
        <v>58</v>
      </c>
      <c r="B278" s="262" t="s">
        <v>1265</v>
      </c>
      <c r="C278" s="301" t="s">
        <v>1266</v>
      </c>
      <c r="D278" s="267" t="s">
        <v>225</v>
      </c>
      <c r="E278" s="273">
        <v>9</v>
      </c>
      <c r="F278" s="286"/>
      <c r="G278" s="284">
        <f>ROUND(E278*F278,2)</f>
        <v>0</v>
      </c>
      <c r="H278" s="283" t="s">
        <v>622</v>
      </c>
      <c r="I278" s="313" t="s">
        <v>227</v>
      </c>
      <c r="J278" s="32"/>
      <c r="K278" s="32"/>
      <c r="L278" s="32"/>
      <c r="M278" s="32"/>
      <c r="N278" s="32"/>
      <c r="O278" s="32"/>
      <c r="P278" s="32"/>
      <c r="Q278" s="32"/>
      <c r="R278" s="32"/>
      <c r="S278" s="32"/>
      <c r="T278" s="32"/>
      <c r="U278" s="32"/>
      <c r="V278" s="32"/>
      <c r="W278" s="32"/>
      <c r="X278" s="32"/>
      <c r="Y278" s="32"/>
      <c r="Z278" s="32"/>
      <c r="AA278" s="32"/>
      <c r="AB278" s="32"/>
      <c r="AC278" s="32"/>
      <c r="AD278" s="32"/>
      <c r="AE278" s="32" t="s">
        <v>228</v>
      </c>
      <c r="AF278" s="32"/>
      <c r="AG278" s="32"/>
      <c r="AH278" s="32"/>
      <c r="AI278" s="32"/>
      <c r="AJ278" s="32"/>
      <c r="AK278" s="32"/>
      <c r="AL278" s="32"/>
      <c r="AM278" s="32">
        <v>15</v>
      </c>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7"/>
      <c r="B279" s="263"/>
      <c r="C279" s="302" t="s">
        <v>1267</v>
      </c>
      <c r="D279" s="268"/>
      <c r="E279" s="274">
        <v>9</v>
      </c>
      <c r="F279" s="284"/>
      <c r="G279" s="284"/>
      <c r="H279" s="283"/>
      <c r="I279" s="313"/>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c r="A280" s="306" t="s">
        <v>218</v>
      </c>
      <c r="B280" s="261" t="s">
        <v>158</v>
      </c>
      <c r="C280" s="298" t="s">
        <v>159</v>
      </c>
      <c r="D280" s="265"/>
      <c r="E280" s="271"/>
      <c r="F280" s="287">
        <f>SUM(G281:G289)</f>
        <v>0</v>
      </c>
      <c r="G280" s="288"/>
      <c r="H280" s="280"/>
      <c r="I280" s="312"/>
      <c r="AE280" t="s">
        <v>219</v>
      </c>
    </row>
    <row r="281" spans="1:60" outlineLevel="1">
      <c r="A281" s="307"/>
      <c r="B281" s="258" t="s">
        <v>1268</v>
      </c>
      <c r="C281" s="299"/>
      <c r="D281" s="266"/>
      <c r="E281" s="272"/>
      <c r="F281" s="281"/>
      <c r="G281" s="282"/>
      <c r="H281" s="283"/>
      <c r="I281" s="313"/>
      <c r="J281" s="32"/>
      <c r="K281" s="32"/>
      <c r="L281" s="32"/>
      <c r="M281" s="32"/>
      <c r="N281" s="32"/>
      <c r="O281" s="32"/>
      <c r="P281" s="32"/>
      <c r="Q281" s="32"/>
      <c r="R281" s="32"/>
      <c r="S281" s="32"/>
      <c r="T281" s="32"/>
      <c r="U281" s="32"/>
      <c r="V281" s="32"/>
      <c r="W281" s="32"/>
      <c r="X281" s="32"/>
      <c r="Y281" s="32"/>
      <c r="Z281" s="32"/>
      <c r="AA281" s="32"/>
      <c r="AB281" s="32"/>
      <c r="AC281" s="32">
        <v>0</v>
      </c>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11">
        <v>59</v>
      </c>
      <c r="B282" s="262" t="s">
        <v>1269</v>
      </c>
      <c r="C282" s="301" t="s">
        <v>1270</v>
      </c>
      <c r="D282" s="267" t="s">
        <v>235</v>
      </c>
      <c r="E282" s="273">
        <v>39.6</v>
      </c>
      <c r="F282" s="286"/>
      <c r="G282" s="284">
        <f>ROUND(E282*F282,2)</f>
        <v>0</v>
      </c>
      <c r="H282" s="283" t="s">
        <v>1271</v>
      </c>
      <c r="I282" s="313" t="s">
        <v>227</v>
      </c>
      <c r="J282" s="32"/>
      <c r="K282" s="32"/>
      <c r="L282" s="32"/>
      <c r="M282" s="32"/>
      <c r="N282" s="32"/>
      <c r="O282" s="32"/>
      <c r="P282" s="32"/>
      <c r="Q282" s="32"/>
      <c r="R282" s="32"/>
      <c r="S282" s="32"/>
      <c r="T282" s="32"/>
      <c r="U282" s="32"/>
      <c r="V282" s="32"/>
      <c r="W282" s="32"/>
      <c r="X282" s="32"/>
      <c r="Y282" s="32"/>
      <c r="Z282" s="32"/>
      <c r="AA282" s="32"/>
      <c r="AB282" s="32"/>
      <c r="AC282" s="32"/>
      <c r="AD282" s="32"/>
      <c r="AE282" s="32" t="s">
        <v>228</v>
      </c>
      <c r="AF282" s="32"/>
      <c r="AG282" s="32"/>
      <c r="AH282" s="32"/>
      <c r="AI282" s="32"/>
      <c r="AJ282" s="32"/>
      <c r="AK282" s="32"/>
      <c r="AL282" s="32"/>
      <c r="AM282" s="32">
        <v>15</v>
      </c>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07"/>
      <c r="B283" s="263"/>
      <c r="C283" s="302" t="s">
        <v>1272</v>
      </c>
      <c r="D283" s="268"/>
      <c r="E283" s="274">
        <v>39.6</v>
      </c>
      <c r="F283" s="284"/>
      <c r="G283" s="284"/>
      <c r="H283" s="283"/>
      <c r="I283" s="313"/>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07"/>
      <c r="B284" s="259" t="s">
        <v>1273</v>
      </c>
      <c r="C284" s="300"/>
      <c r="D284" s="308"/>
      <c r="E284" s="309"/>
      <c r="F284" s="310"/>
      <c r="G284" s="285"/>
      <c r="H284" s="283"/>
      <c r="I284" s="313"/>
      <c r="J284" s="32"/>
      <c r="K284" s="32"/>
      <c r="L284" s="32"/>
      <c r="M284" s="32"/>
      <c r="N284" s="32"/>
      <c r="O284" s="32"/>
      <c r="P284" s="32"/>
      <c r="Q284" s="32"/>
      <c r="R284" s="32"/>
      <c r="S284" s="32"/>
      <c r="T284" s="32"/>
      <c r="U284" s="32"/>
      <c r="V284" s="32"/>
      <c r="W284" s="32"/>
      <c r="X284" s="32"/>
      <c r="Y284" s="32"/>
      <c r="Z284" s="32"/>
      <c r="AA284" s="32"/>
      <c r="AB284" s="32"/>
      <c r="AC284" s="32">
        <v>0</v>
      </c>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7"/>
      <c r="B285" s="259" t="s">
        <v>1274</v>
      </c>
      <c r="C285" s="300"/>
      <c r="D285" s="308"/>
      <c r="E285" s="309"/>
      <c r="F285" s="310"/>
      <c r="G285" s="285"/>
      <c r="H285" s="283"/>
      <c r="I285" s="313"/>
      <c r="J285" s="32"/>
      <c r="K285" s="32"/>
      <c r="L285" s="32"/>
      <c r="M285" s="32"/>
      <c r="N285" s="32"/>
      <c r="O285" s="32"/>
      <c r="P285" s="32"/>
      <c r="Q285" s="32"/>
      <c r="R285" s="32"/>
      <c r="S285" s="32"/>
      <c r="T285" s="32"/>
      <c r="U285" s="32"/>
      <c r="V285" s="32"/>
      <c r="W285" s="32"/>
      <c r="X285" s="32"/>
      <c r="Y285" s="32"/>
      <c r="Z285" s="32"/>
      <c r="AA285" s="32"/>
      <c r="AB285" s="32"/>
      <c r="AC285" s="32"/>
      <c r="AD285" s="32"/>
      <c r="AE285" s="32" t="s">
        <v>222</v>
      </c>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11">
        <v>60</v>
      </c>
      <c r="B286" s="262" t="s">
        <v>1275</v>
      </c>
      <c r="C286" s="301" t="s">
        <v>1276</v>
      </c>
      <c r="D286" s="267" t="s">
        <v>235</v>
      </c>
      <c r="E286" s="273">
        <v>143</v>
      </c>
      <c r="F286" s="286"/>
      <c r="G286" s="284">
        <f>ROUND(E286*F286,2)</f>
        <v>0</v>
      </c>
      <c r="H286" s="283" t="s">
        <v>1271</v>
      </c>
      <c r="I286" s="313" t="s">
        <v>257</v>
      </c>
      <c r="J286" s="32"/>
      <c r="K286" s="32"/>
      <c r="L286" s="32"/>
      <c r="M286" s="32"/>
      <c r="N286" s="32"/>
      <c r="O286" s="32"/>
      <c r="P286" s="32"/>
      <c r="Q286" s="32"/>
      <c r="R286" s="32"/>
      <c r="S286" s="32"/>
      <c r="T286" s="32"/>
      <c r="U286" s="32"/>
      <c r="V286" s="32"/>
      <c r="W286" s="32"/>
      <c r="X286" s="32"/>
      <c r="Y286" s="32"/>
      <c r="Z286" s="32"/>
      <c r="AA286" s="32"/>
      <c r="AB286" s="32"/>
      <c r="AC286" s="32"/>
      <c r="AD286" s="32"/>
      <c r="AE286" s="32" t="s">
        <v>258</v>
      </c>
      <c r="AF286" s="32" t="s">
        <v>259</v>
      </c>
      <c r="AG286" s="32"/>
      <c r="AH286" s="32"/>
      <c r="AI286" s="32"/>
      <c r="AJ286" s="32"/>
      <c r="AK286" s="32"/>
      <c r="AL286" s="32"/>
      <c r="AM286" s="32">
        <v>15</v>
      </c>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307"/>
      <c r="B287" s="263"/>
      <c r="C287" s="303" t="s">
        <v>1277</v>
      </c>
      <c r="D287" s="269"/>
      <c r="E287" s="275"/>
      <c r="F287" s="289"/>
      <c r="G287" s="290"/>
      <c r="H287" s="283"/>
      <c r="I287" s="313"/>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251" t="str">
        <f>C287</f>
        <v>včetně montáže, dodávky a demontáže lešení.</v>
      </c>
      <c r="BB287" s="32"/>
      <c r="BC287" s="32"/>
      <c r="BD287" s="32"/>
      <c r="BE287" s="32"/>
      <c r="BF287" s="32"/>
      <c r="BG287" s="32"/>
      <c r="BH287" s="32"/>
    </row>
    <row r="288" spans="1:60" outlineLevel="1">
      <c r="A288" s="307"/>
      <c r="B288" s="263"/>
      <c r="C288" s="302" t="s">
        <v>1278</v>
      </c>
      <c r="D288" s="268"/>
      <c r="E288" s="274"/>
      <c r="F288" s="284"/>
      <c r="G288" s="284"/>
      <c r="H288" s="283"/>
      <c r="I288" s="313"/>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307"/>
      <c r="B289" s="263"/>
      <c r="C289" s="302" t="s">
        <v>1279</v>
      </c>
      <c r="D289" s="268"/>
      <c r="E289" s="274">
        <v>143</v>
      </c>
      <c r="F289" s="284"/>
      <c r="G289" s="284"/>
      <c r="H289" s="283"/>
      <c r="I289" s="313"/>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c r="A290" s="306" t="s">
        <v>218</v>
      </c>
      <c r="B290" s="261" t="s">
        <v>160</v>
      </c>
      <c r="C290" s="298" t="s">
        <v>161</v>
      </c>
      <c r="D290" s="265"/>
      <c r="E290" s="271"/>
      <c r="F290" s="287">
        <f>SUM(G291:G332)</f>
        <v>0</v>
      </c>
      <c r="G290" s="288"/>
      <c r="H290" s="280"/>
      <c r="I290" s="312"/>
      <c r="AE290" t="s">
        <v>219</v>
      </c>
    </row>
    <row r="291" spans="1:60" outlineLevel="1">
      <c r="A291" s="307"/>
      <c r="B291" s="258" t="s">
        <v>1280</v>
      </c>
      <c r="C291" s="299"/>
      <c r="D291" s="266"/>
      <c r="E291" s="272"/>
      <c r="F291" s="281"/>
      <c r="G291" s="282"/>
      <c r="H291" s="283"/>
      <c r="I291" s="313"/>
      <c r="J291" s="32"/>
      <c r="K291" s="32"/>
      <c r="L291" s="32"/>
      <c r="M291" s="32"/>
      <c r="N291" s="32"/>
      <c r="O291" s="32"/>
      <c r="P291" s="32"/>
      <c r="Q291" s="32"/>
      <c r="R291" s="32"/>
      <c r="S291" s="32"/>
      <c r="T291" s="32"/>
      <c r="U291" s="32"/>
      <c r="V291" s="32"/>
      <c r="W291" s="32"/>
      <c r="X291" s="32"/>
      <c r="Y291" s="32"/>
      <c r="Z291" s="32"/>
      <c r="AA291" s="32"/>
      <c r="AB291" s="32"/>
      <c r="AC291" s="32">
        <v>0</v>
      </c>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outlineLevel="1">
      <c r="A292" s="311">
        <v>61</v>
      </c>
      <c r="B292" s="262" t="s">
        <v>1281</v>
      </c>
      <c r="C292" s="301" t="s">
        <v>1282</v>
      </c>
      <c r="D292" s="267" t="s">
        <v>235</v>
      </c>
      <c r="E292" s="273">
        <v>277.2</v>
      </c>
      <c r="F292" s="286"/>
      <c r="G292" s="284">
        <f>ROUND(E292*F292,2)</f>
        <v>0</v>
      </c>
      <c r="H292" s="283" t="s">
        <v>526</v>
      </c>
      <c r="I292" s="313" t="s">
        <v>227</v>
      </c>
      <c r="J292" s="32"/>
      <c r="K292" s="32"/>
      <c r="L292" s="32"/>
      <c r="M292" s="32"/>
      <c r="N292" s="32"/>
      <c r="O292" s="32"/>
      <c r="P292" s="32"/>
      <c r="Q292" s="32"/>
      <c r="R292" s="32"/>
      <c r="S292" s="32"/>
      <c r="T292" s="32"/>
      <c r="U292" s="32"/>
      <c r="V292" s="32"/>
      <c r="W292" s="32"/>
      <c r="X292" s="32"/>
      <c r="Y292" s="32"/>
      <c r="Z292" s="32"/>
      <c r="AA292" s="32"/>
      <c r="AB292" s="32"/>
      <c r="AC292" s="32"/>
      <c r="AD292" s="32"/>
      <c r="AE292" s="32" t="s">
        <v>228</v>
      </c>
      <c r="AF292" s="32"/>
      <c r="AG292" s="32"/>
      <c r="AH292" s="32"/>
      <c r="AI292" s="32"/>
      <c r="AJ292" s="32"/>
      <c r="AK292" s="32"/>
      <c r="AL292" s="32"/>
      <c r="AM292" s="32">
        <v>15</v>
      </c>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307"/>
      <c r="B293" s="263"/>
      <c r="C293" s="302" t="s">
        <v>1283</v>
      </c>
      <c r="D293" s="268"/>
      <c r="E293" s="274"/>
      <c r="F293" s="284"/>
      <c r="G293" s="284"/>
      <c r="H293" s="283"/>
      <c r="I293" s="313"/>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307"/>
      <c r="B294" s="263"/>
      <c r="C294" s="302" t="s">
        <v>1284</v>
      </c>
      <c r="D294" s="268"/>
      <c r="E294" s="274">
        <v>94.751999999999995</v>
      </c>
      <c r="F294" s="284"/>
      <c r="G294" s="284"/>
      <c r="H294" s="283"/>
      <c r="I294" s="313"/>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outlineLevel="1">
      <c r="A295" s="307"/>
      <c r="B295" s="263"/>
      <c r="C295" s="302" t="s">
        <v>1285</v>
      </c>
      <c r="D295" s="268"/>
      <c r="E295" s="274">
        <v>68.207999999999998</v>
      </c>
      <c r="F295" s="284"/>
      <c r="G295" s="284"/>
      <c r="H295" s="283"/>
      <c r="I295" s="313"/>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outlineLevel="1">
      <c r="A296" s="307"/>
      <c r="B296" s="263"/>
      <c r="C296" s="302" t="s">
        <v>1286</v>
      </c>
      <c r="D296" s="268"/>
      <c r="E296" s="274">
        <v>14.595000000000001</v>
      </c>
      <c r="F296" s="284"/>
      <c r="G296" s="284"/>
      <c r="H296" s="283"/>
      <c r="I296" s="313"/>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307"/>
      <c r="B297" s="263"/>
      <c r="C297" s="302" t="s">
        <v>1287</v>
      </c>
      <c r="D297" s="268"/>
      <c r="E297" s="274">
        <v>16.233000000000001</v>
      </c>
      <c r="F297" s="284"/>
      <c r="G297" s="284"/>
      <c r="H297" s="283"/>
      <c r="I297" s="313"/>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307"/>
      <c r="B298" s="263"/>
      <c r="C298" s="302" t="s">
        <v>1288</v>
      </c>
      <c r="D298" s="268"/>
      <c r="E298" s="274">
        <v>14.238</v>
      </c>
      <c r="F298" s="284"/>
      <c r="G298" s="284"/>
      <c r="H298" s="283"/>
      <c r="I298" s="313"/>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outlineLevel="1">
      <c r="A299" s="307"/>
      <c r="B299" s="263"/>
      <c r="C299" s="302" t="s">
        <v>1289</v>
      </c>
      <c r="D299" s="268"/>
      <c r="E299" s="274">
        <v>16.463999999999999</v>
      </c>
      <c r="F299" s="284"/>
      <c r="G299" s="284"/>
      <c r="H299" s="283"/>
      <c r="I299" s="313"/>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outlineLevel="1">
      <c r="A300" s="307"/>
      <c r="B300" s="263"/>
      <c r="C300" s="302" t="s">
        <v>1290</v>
      </c>
      <c r="D300" s="268"/>
      <c r="E300" s="274">
        <v>26.292000000000002</v>
      </c>
      <c r="F300" s="284"/>
      <c r="G300" s="284"/>
      <c r="H300" s="283"/>
      <c r="I300" s="313"/>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outlineLevel="1">
      <c r="A301" s="307"/>
      <c r="B301" s="263"/>
      <c r="C301" s="302" t="s">
        <v>1291</v>
      </c>
      <c r="D301" s="268"/>
      <c r="E301" s="274">
        <v>26.417999999999999</v>
      </c>
      <c r="F301" s="284"/>
      <c r="G301" s="284"/>
      <c r="H301" s="283"/>
      <c r="I301" s="313"/>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outlineLevel="1">
      <c r="A302" s="311">
        <v>62</v>
      </c>
      <c r="B302" s="262" t="s">
        <v>1292</v>
      </c>
      <c r="C302" s="301" t="s">
        <v>1293</v>
      </c>
      <c r="D302" s="267" t="s">
        <v>235</v>
      </c>
      <c r="E302" s="273">
        <v>245.5669</v>
      </c>
      <c r="F302" s="286"/>
      <c r="G302" s="284">
        <f>ROUND(E302*F302,2)</f>
        <v>0</v>
      </c>
      <c r="H302" s="283" t="s">
        <v>526</v>
      </c>
      <c r="I302" s="313" t="s">
        <v>227</v>
      </c>
      <c r="J302" s="32"/>
      <c r="K302" s="32"/>
      <c r="L302" s="32"/>
      <c r="M302" s="32"/>
      <c r="N302" s="32"/>
      <c r="O302" s="32"/>
      <c r="P302" s="32"/>
      <c r="Q302" s="32"/>
      <c r="R302" s="32"/>
      <c r="S302" s="32"/>
      <c r="T302" s="32"/>
      <c r="U302" s="32"/>
      <c r="V302" s="32"/>
      <c r="W302" s="32"/>
      <c r="X302" s="32"/>
      <c r="Y302" s="32"/>
      <c r="Z302" s="32"/>
      <c r="AA302" s="32"/>
      <c r="AB302" s="32"/>
      <c r="AC302" s="32"/>
      <c r="AD302" s="32"/>
      <c r="AE302" s="32" t="s">
        <v>228</v>
      </c>
      <c r="AF302" s="32"/>
      <c r="AG302" s="32"/>
      <c r="AH302" s="32"/>
      <c r="AI302" s="32"/>
      <c r="AJ302" s="32"/>
      <c r="AK302" s="32"/>
      <c r="AL302" s="32"/>
      <c r="AM302" s="32">
        <v>15</v>
      </c>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307"/>
      <c r="B303" s="263"/>
      <c r="C303" s="302" t="s">
        <v>1081</v>
      </c>
      <c r="D303" s="268"/>
      <c r="E303" s="274"/>
      <c r="F303" s="284"/>
      <c r="G303" s="284"/>
      <c r="H303" s="283"/>
      <c r="I303" s="313"/>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outlineLevel="1">
      <c r="A304" s="307"/>
      <c r="B304" s="263"/>
      <c r="C304" s="302" t="s">
        <v>1294</v>
      </c>
      <c r="D304" s="268"/>
      <c r="E304" s="274">
        <v>118.23165</v>
      </c>
      <c r="F304" s="284"/>
      <c r="G304" s="284"/>
      <c r="H304" s="283"/>
      <c r="I304" s="313"/>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outlineLevel="1">
      <c r="A305" s="307"/>
      <c r="B305" s="263"/>
      <c r="C305" s="302" t="s">
        <v>1295</v>
      </c>
      <c r="D305" s="268"/>
      <c r="E305" s="274">
        <v>4.6368</v>
      </c>
      <c r="F305" s="284"/>
      <c r="G305" s="284"/>
      <c r="H305" s="283"/>
      <c r="I305" s="313"/>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outlineLevel="1">
      <c r="A306" s="307"/>
      <c r="B306" s="263"/>
      <c r="C306" s="302" t="s">
        <v>1084</v>
      </c>
      <c r="D306" s="268"/>
      <c r="E306" s="274">
        <v>118.0081</v>
      </c>
      <c r="F306" s="284"/>
      <c r="G306" s="284"/>
      <c r="H306" s="283"/>
      <c r="I306" s="313"/>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outlineLevel="1">
      <c r="A307" s="307"/>
      <c r="B307" s="263"/>
      <c r="C307" s="302" t="s">
        <v>1296</v>
      </c>
      <c r="D307" s="268"/>
      <c r="E307" s="274">
        <v>4.6903499999999996</v>
      </c>
      <c r="F307" s="284"/>
      <c r="G307" s="284"/>
      <c r="H307" s="283"/>
      <c r="I307" s="313"/>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outlineLevel="1">
      <c r="A308" s="311">
        <v>63</v>
      </c>
      <c r="B308" s="262" t="s">
        <v>1297</v>
      </c>
      <c r="C308" s="301" t="s">
        <v>1298</v>
      </c>
      <c r="D308" s="267" t="s">
        <v>235</v>
      </c>
      <c r="E308" s="273">
        <v>186.33674999999999</v>
      </c>
      <c r="F308" s="286"/>
      <c r="G308" s="284">
        <f>ROUND(E308*F308,2)</f>
        <v>0</v>
      </c>
      <c r="H308" s="283" t="s">
        <v>526</v>
      </c>
      <c r="I308" s="313" t="s">
        <v>227</v>
      </c>
      <c r="J308" s="32"/>
      <c r="K308" s="32"/>
      <c r="L308" s="32"/>
      <c r="M308" s="32"/>
      <c r="N308" s="32"/>
      <c r="O308" s="32"/>
      <c r="P308" s="32"/>
      <c r="Q308" s="32"/>
      <c r="R308" s="32"/>
      <c r="S308" s="32"/>
      <c r="T308" s="32"/>
      <c r="U308" s="32"/>
      <c r="V308" s="32"/>
      <c r="W308" s="32"/>
      <c r="X308" s="32"/>
      <c r="Y308" s="32"/>
      <c r="Z308" s="32"/>
      <c r="AA308" s="32"/>
      <c r="AB308" s="32"/>
      <c r="AC308" s="32"/>
      <c r="AD308" s="32"/>
      <c r="AE308" s="32" t="s">
        <v>228</v>
      </c>
      <c r="AF308" s="32"/>
      <c r="AG308" s="32"/>
      <c r="AH308" s="32"/>
      <c r="AI308" s="32"/>
      <c r="AJ308" s="32"/>
      <c r="AK308" s="32"/>
      <c r="AL308" s="32"/>
      <c r="AM308" s="32">
        <v>15</v>
      </c>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outlineLevel="1">
      <c r="A309" s="307"/>
      <c r="B309" s="263"/>
      <c r="C309" s="302" t="s">
        <v>1063</v>
      </c>
      <c r="D309" s="268"/>
      <c r="E309" s="274"/>
      <c r="F309" s="284"/>
      <c r="G309" s="284"/>
      <c r="H309" s="283"/>
      <c r="I309" s="313"/>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outlineLevel="1">
      <c r="A310" s="307"/>
      <c r="B310" s="263"/>
      <c r="C310" s="302" t="s">
        <v>1064</v>
      </c>
      <c r="D310" s="268"/>
      <c r="E310" s="274">
        <v>4.28</v>
      </c>
      <c r="F310" s="284"/>
      <c r="G310" s="284"/>
      <c r="H310" s="283"/>
      <c r="I310" s="313"/>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outlineLevel="1">
      <c r="A311" s="307"/>
      <c r="B311" s="263"/>
      <c r="C311" s="302" t="s">
        <v>1065</v>
      </c>
      <c r="D311" s="268"/>
      <c r="E311" s="274">
        <v>13.224</v>
      </c>
      <c r="F311" s="284"/>
      <c r="G311" s="284"/>
      <c r="H311" s="283"/>
      <c r="I311" s="313"/>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outlineLevel="1">
      <c r="A312" s="307"/>
      <c r="B312" s="263"/>
      <c r="C312" s="302" t="s">
        <v>1066</v>
      </c>
      <c r="D312" s="268"/>
      <c r="E312" s="274">
        <v>12.198</v>
      </c>
      <c r="F312" s="284"/>
      <c r="G312" s="284"/>
      <c r="H312" s="283"/>
      <c r="I312" s="313"/>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outlineLevel="1">
      <c r="A313" s="307"/>
      <c r="B313" s="263"/>
      <c r="C313" s="302" t="s">
        <v>1067</v>
      </c>
      <c r="D313" s="268"/>
      <c r="E313" s="274">
        <v>11.536799999999999</v>
      </c>
      <c r="F313" s="284"/>
      <c r="G313" s="284"/>
      <c r="H313" s="283"/>
      <c r="I313" s="313"/>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outlineLevel="1">
      <c r="A314" s="307"/>
      <c r="B314" s="263"/>
      <c r="C314" s="302" t="s">
        <v>1072</v>
      </c>
      <c r="D314" s="268"/>
      <c r="E314" s="274"/>
      <c r="F314" s="284"/>
      <c r="G314" s="284"/>
      <c r="H314" s="283"/>
      <c r="I314" s="313"/>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outlineLevel="1">
      <c r="A315" s="307"/>
      <c r="B315" s="263"/>
      <c r="C315" s="302" t="s">
        <v>1073</v>
      </c>
      <c r="D315" s="268"/>
      <c r="E315" s="274">
        <v>145.09795</v>
      </c>
      <c r="F315" s="284"/>
      <c r="G315" s="284"/>
      <c r="H315" s="283"/>
      <c r="I315" s="313"/>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outlineLevel="1">
      <c r="A316" s="307"/>
      <c r="B316" s="259" t="s">
        <v>522</v>
      </c>
      <c r="C316" s="300"/>
      <c r="D316" s="308"/>
      <c r="E316" s="309"/>
      <c r="F316" s="310"/>
      <c r="G316" s="285"/>
      <c r="H316" s="283"/>
      <c r="I316" s="313"/>
      <c r="J316" s="32"/>
      <c r="K316" s="32"/>
      <c r="L316" s="32"/>
      <c r="M316" s="32"/>
      <c r="N316" s="32"/>
      <c r="O316" s="32"/>
      <c r="P316" s="32"/>
      <c r="Q316" s="32"/>
      <c r="R316" s="32"/>
      <c r="S316" s="32"/>
      <c r="T316" s="32"/>
      <c r="U316" s="32"/>
      <c r="V316" s="32"/>
      <c r="W316" s="32"/>
      <c r="X316" s="32"/>
      <c r="Y316" s="32"/>
      <c r="Z316" s="32"/>
      <c r="AA316" s="32"/>
      <c r="AB316" s="32"/>
      <c r="AC316" s="32">
        <v>0</v>
      </c>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outlineLevel="1">
      <c r="A317" s="307"/>
      <c r="B317" s="259" t="s">
        <v>1299</v>
      </c>
      <c r="C317" s="300"/>
      <c r="D317" s="308"/>
      <c r="E317" s="309"/>
      <c r="F317" s="310"/>
      <c r="G317" s="285"/>
      <c r="H317" s="283"/>
      <c r="I317" s="313"/>
      <c r="J317" s="32"/>
      <c r="K317" s="32"/>
      <c r="L317" s="32"/>
      <c r="M317" s="32"/>
      <c r="N317" s="32"/>
      <c r="O317" s="32"/>
      <c r="P317" s="32"/>
      <c r="Q317" s="32"/>
      <c r="R317" s="32"/>
      <c r="S317" s="32"/>
      <c r="T317" s="32"/>
      <c r="U317" s="32"/>
      <c r="V317" s="32"/>
      <c r="W317" s="32"/>
      <c r="X317" s="32"/>
      <c r="Y317" s="32"/>
      <c r="Z317" s="32"/>
      <c r="AA317" s="32"/>
      <c r="AB317" s="32"/>
      <c r="AC317" s="32">
        <v>1</v>
      </c>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outlineLevel="1">
      <c r="A318" s="311">
        <v>64</v>
      </c>
      <c r="B318" s="262" t="s">
        <v>1300</v>
      </c>
      <c r="C318" s="301" t="s">
        <v>1301</v>
      </c>
      <c r="D318" s="267" t="s">
        <v>235</v>
      </c>
      <c r="E318" s="273">
        <v>431.90365000000003</v>
      </c>
      <c r="F318" s="286"/>
      <c r="G318" s="284">
        <f>ROUND(E318*F318,2)</f>
        <v>0</v>
      </c>
      <c r="H318" s="283" t="s">
        <v>526</v>
      </c>
      <c r="I318" s="313" t="s">
        <v>227</v>
      </c>
      <c r="J318" s="32"/>
      <c r="K318" s="32"/>
      <c r="L318" s="32"/>
      <c r="M318" s="32"/>
      <c r="N318" s="32"/>
      <c r="O318" s="32"/>
      <c r="P318" s="32"/>
      <c r="Q318" s="32"/>
      <c r="R318" s="32"/>
      <c r="S318" s="32"/>
      <c r="T318" s="32"/>
      <c r="U318" s="32"/>
      <c r="V318" s="32"/>
      <c r="W318" s="32"/>
      <c r="X318" s="32"/>
      <c r="Y318" s="32"/>
      <c r="Z318" s="32"/>
      <c r="AA318" s="32"/>
      <c r="AB318" s="32"/>
      <c r="AC318" s="32"/>
      <c r="AD318" s="32"/>
      <c r="AE318" s="32" t="s">
        <v>228</v>
      </c>
      <c r="AF318" s="32"/>
      <c r="AG318" s="32"/>
      <c r="AH318" s="32"/>
      <c r="AI318" s="32"/>
      <c r="AJ318" s="32"/>
      <c r="AK318" s="32"/>
      <c r="AL318" s="32"/>
      <c r="AM318" s="32">
        <v>15</v>
      </c>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outlineLevel="1">
      <c r="A319" s="307"/>
      <c r="B319" s="263"/>
      <c r="C319" s="302" t="s">
        <v>1302</v>
      </c>
      <c r="D319" s="268"/>
      <c r="E319" s="274">
        <v>245.5669</v>
      </c>
      <c r="F319" s="284"/>
      <c r="G319" s="284"/>
      <c r="H319" s="283"/>
      <c r="I319" s="313"/>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outlineLevel="1">
      <c r="A320" s="307"/>
      <c r="B320" s="263"/>
      <c r="C320" s="302" t="s">
        <v>1303</v>
      </c>
      <c r="D320" s="268"/>
      <c r="E320" s="274">
        <v>186.33674999999999</v>
      </c>
      <c r="F320" s="284"/>
      <c r="G320" s="284"/>
      <c r="H320" s="283"/>
      <c r="I320" s="313"/>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outlineLevel="1">
      <c r="A321" s="307"/>
      <c r="B321" s="259" t="s">
        <v>1304</v>
      </c>
      <c r="C321" s="300"/>
      <c r="D321" s="308"/>
      <c r="E321" s="309"/>
      <c r="F321" s="310"/>
      <c r="G321" s="285"/>
      <c r="H321" s="283"/>
      <c r="I321" s="313"/>
      <c r="J321" s="32"/>
      <c r="K321" s="32"/>
      <c r="L321" s="32"/>
      <c r="M321" s="32"/>
      <c r="N321" s="32"/>
      <c r="O321" s="32"/>
      <c r="P321" s="32"/>
      <c r="Q321" s="32"/>
      <c r="R321" s="32"/>
      <c r="S321" s="32"/>
      <c r="T321" s="32"/>
      <c r="U321" s="32"/>
      <c r="V321" s="32"/>
      <c r="W321" s="32"/>
      <c r="X321" s="32"/>
      <c r="Y321" s="32"/>
      <c r="Z321" s="32"/>
      <c r="AA321" s="32"/>
      <c r="AB321" s="32"/>
      <c r="AC321" s="32">
        <v>0</v>
      </c>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outlineLevel="1">
      <c r="A322" s="311">
        <v>65</v>
      </c>
      <c r="B322" s="262" t="s">
        <v>1305</v>
      </c>
      <c r="C322" s="301" t="s">
        <v>1306</v>
      </c>
      <c r="D322" s="267" t="s">
        <v>235</v>
      </c>
      <c r="E322" s="273">
        <v>431.90365000000003</v>
      </c>
      <c r="F322" s="286"/>
      <c r="G322" s="284">
        <f>ROUND(E322*F322,2)</f>
        <v>0</v>
      </c>
      <c r="H322" s="283" t="s">
        <v>526</v>
      </c>
      <c r="I322" s="313" t="s">
        <v>227</v>
      </c>
      <c r="J322" s="32"/>
      <c r="K322" s="32"/>
      <c r="L322" s="32"/>
      <c r="M322" s="32"/>
      <c r="N322" s="32"/>
      <c r="O322" s="32"/>
      <c r="P322" s="32"/>
      <c r="Q322" s="32"/>
      <c r="R322" s="32"/>
      <c r="S322" s="32"/>
      <c r="T322" s="32"/>
      <c r="U322" s="32"/>
      <c r="V322" s="32"/>
      <c r="W322" s="32"/>
      <c r="X322" s="32"/>
      <c r="Y322" s="32"/>
      <c r="Z322" s="32"/>
      <c r="AA322" s="32"/>
      <c r="AB322" s="32"/>
      <c r="AC322" s="32"/>
      <c r="AD322" s="32"/>
      <c r="AE322" s="32" t="s">
        <v>228</v>
      </c>
      <c r="AF322" s="32"/>
      <c r="AG322" s="32"/>
      <c r="AH322" s="32"/>
      <c r="AI322" s="32"/>
      <c r="AJ322" s="32"/>
      <c r="AK322" s="32"/>
      <c r="AL322" s="32"/>
      <c r="AM322" s="32">
        <v>15</v>
      </c>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outlineLevel="1">
      <c r="A323" s="307"/>
      <c r="B323" s="263"/>
      <c r="C323" s="302" t="s">
        <v>1302</v>
      </c>
      <c r="D323" s="268"/>
      <c r="E323" s="274">
        <v>245.5669</v>
      </c>
      <c r="F323" s="284"/>
      <c r="G323" s="284"/>
      <c r="H323" s="283"/>
      <c r="I323" s="313"/>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outlineLevel="1">
      <c r="A324" s="307"/>
      <c r="B324" s="263"/>
      <c r="C324" s="302" t="s">
        <v>1303</v>
      </c>
      <c r="D324" s="268"/>
      <c r="E324" s="274">
        <v>186.33674999999999</v>
      </c>
      <c r="F324" s="284"/>
      <c r="G324" s="284"/>
      <c r="H324" s="283"/>
      <c r="I324" s="313"/>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outlineLevel="1">
      <c r="A325" s="307"/>
      <c r="B325" s="259" t="s">
        <v>522</v>
      </c>
      <c r="C325" s="300"/>
      <c r="D325" s="308"/>
      <c r="E325" s="309"/>
      <c r="F325" s="310"/>
      <c r="G325" s="285"/>
      <c r="H325" s="283"/>
      <c r="I325" s="313"/>
      <c r="J325" s="32"/>
      <c r="K325" s="32"/>
      <c r="L325" s="32"/>
      <c r="M325" s="32"/>
      <c r="N325" s="32"/>
      <c r="O325" s="32"/>
      <c r="P325" s="32"/>
      <c r="Q325" s="32"/>
      <c r="R325" s="32"/>
      <c r="S325" s="32"/>
      <c r="T325" s="32"/>
      <c r="U325" s="32"/>
      <c r="V325" s="32"/>
      <c r="W325" s="32"/>
      <c r="X325" s="32"/>
      <c r="Y325" s="32"/>
      <c r="Z325" s="32"/>
      <c r="AA325" s="32"/>
      <c r="AB325" s="32"/>
      <c r="AC325" s="32">
        <v>0</v>
      </c>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outlineLevel="1">
      <c r="A326" s="307"/>
      <c r="B326" s="259" t="s">
        <v>1299</v>
      </c>
      <c r="C326" s="300"/>
      <c r="D326" s="308"/>
      <c r="E326" s="309"/>
      <c r="F326" s="310"/>
      <c r="G326" s="285"/>
      <c r="H326" s="283"/>
      <c r="I326" s="313"/>
      <c r="J326" s="32"/>
      <c r="K326" s="32"/>
      <c r="L326" s="32"/>
      <c r="M326" s="32"/>
      <c r="N326" s="32"/>
      <c r="O326" s="32"/>
      <c r="P326" s="32"/>
      <c r="Q326" s="32"/>
      <c r="R326" s="32"/>
      <c r="S326" s="32"/>
      <c r="T326" s="32"/>
      <c r="U326" s="32"/>
      <c r="V326" s="32"/>
      <c r="W326" s="32"/>
      <c r="X326" s="32"/>
      <c r="Y326" s="32"/>
      <c r="Z326" s="32"/>
      <c r="AA326" s="32"/>
      <c r="AB326" s="32"/>
      <c r="AC326" s="32">
        <v>1</v>
      </c>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outlineLevel="1">
      <c r="A327" s="311">
        <v>66</v>
      </c>
      <c r="B327" s="262" t="s">
        <v>1307</v>
      </c>
      <c r="C327" s="301" t="s">
        <v>1301</v>
      </c>
      <c r="D327" s="267" t="s">
        <v>235</v>
      </c>
      <c r="E327" s="273">
        <v>6.3559999999999999</v>
      </c>
      <c r="F327" s="286"/>
      <c r="G327" s="284">
        <f>ROUND(E327*F327,2)</f>
        <v>0</v>
      </c>
      <c r="H327" s="283" t="s">
        <v>526</v>
      </c>
      <c r="I327" s="313" t="s">
        <v>227</v>
      </c>
      <c r="J327" s="32"/>
      <c r="K327" s="32"/>
      <c r="L327" s="32"/>
      <c r="M327" s="32"/>
      <c r="N327" s="32"/>
      <c r="O327" s="32"/>
      <c r="P327" s="32"/>
      <c r="Q327" s="32"/>
      <c r="R327" s="32"/>
      <c r="S327" s="32"/>
      <c r="T327" s="32"/>
      <c r="U327" s="32"/>
      <c r="V327" s="32"/>
      <c r="W327" s="32"/>
      <c r="X327" s="32"/>
      <c r="Y327" s="32"/>
      <c r="Z327" s="32"/>
      <c r="AA327" s="32"/>
      <c r="AB327" s="32"/>
      <c r="AC327" s="32"/>
      <c r="AD327" s="32"/>
      <c r="AE327" s="32" t="s">
        <v>228</v>
      </c>
      <c r="AF327" s="32"/>
      <c r="AG327" s="32"/>
      <c r="AH327" s="32"/>
      <c r="AI327" s="32"/>
      <c r="AJ327" s="32"/>
      <c r="AK327" s="32"/>
      <c r="AL327" s="32"/>
      <c r="AM327" s="32">
        <v>15</v>
      </c>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outlineLevel="1">
      <c r="A328" s="307"/>
      <c r="B328" s="263"/>
      <c r="C328" s="302" t="s">
        <v>1308</v>
      </c>
      <c r="D328" s="268"/>
      <c r="E328" s="274">
        <v>2.52</v>
      </c>
      <c r="F328" s="284"/>
      <c r="G328" s="284"/>
      <c r="H328" s="283"/>
      <c r="I328" s="313"/>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outlineLevel="1">
      <c r="A329" s="307"/>
      <c r="B329" s="263"/>
      <c r="C329" s="302" t="s">
        <v>1309</v>
      </c>
      <c r="D329" s="268"/>
      <c r="E329" s="274">
        <v>3.8359999999999999</v>
      </c>
      <c r="F329" s="284"/>
      <c r="G329" s="284"/>
      <c r="H329" s="283"/>
      <c r="I329" s="313"/>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outlineLevel="1">
      <c r="A330" s="307"/>
      <c r="B330" s="259" t="s">
        <v>1304</v>
      </c>
      <c r="C330" s="300"/>
      <c r="D330" s="308"/>
      <c r="E330" s="309"/>
      <c r="F330" s="310"/>
      <c r="G330" s="285"/>
      <c r="H330" s="283"/>
      <c r="I330" s="313"/>
      <c r="J330" s="32"/>
      <c r="K330" s="32"/>
      <c r="L330" s="32"/>
      <c r="M330" s="32"/>
      <c r="N330" s="32"/>
      <c r="O330" s="32"/>
      <c r="P330" s="32"/>
      <c r="Q330" s="32"/>
      <c r="R330" s="32"/>
      <c r="S330" s="32"/>
      <c r="T330" s="32"/>
      <c r="U330" s="32"/>
      <c r="V330" s="32"/>
      <c r="W330" s="32"/>
      <c r="X330" s="32"/>
      <c r="Y330" s="32"/>
      <c r="Z330" s="32"/>
      <c r="AA330" s="32"/>
      <c r="AB330" s="32"/>
      <c r="AC330" s="32">
        <v>0</v>
      </c>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outlineLevel="1">
      <c r="A331" s="311">
        <v>67</v>
      </c>
      <c r="B331" s="262" t="s">
        <v>1310</v>
      </c>
      <c r="C331" s="301" t="s">
        <v>1311</v>
      </c>
      <c r="D331" s="267" t="s">
        <v>235</v>
      </c>
      <c r="E331" s="273">
        <v>6.3559999999999999</v>
      </c>
      <c r="F331" s="286"/>
      <c r="G331" s="284">
        <f>ROUND(E331*F331,2)</f>
        <v>0</v>
      </c>
      <c r="H331" s="283" t="s">
        <v>526</v>
      </c>
      <c r="I331" s="313" t="s">
        <v>227</v>
      </c>
      <c r="J331" s="32"/>
      <c r="K331" s="32"/>
      <c r="L331" s="32"/>
      <c r="M331" s="32"/>
      <c r="N331" s="32"/>
      <c r="O331" s="32"/>
      <c r="P331" s="32"/>
      <c r="Q331" s="32"/>
      <c r="R331" s="32"/>
      <c r="S331" s="32"/>
      <c r="T331" s="32"/>
      <c r="U331" s="32"/>
      <c r="V331" s="32"/>
      <c r="W331" s="32"/>
      <c r="X331" s="32"/>
      <c r="Y331" s="32"/>
      <c r="Z331" s="32"/>
      <c r="AA331" s="32"/>
      <c r="AB331" s="32"/>
      <c r="AC331" s="32"/>
      <c r="AD331" s="32"/>
      <c r="AE331" s="32" t="s">
        <v>228</v>
      </c>
      <c r="AF331" s="32"/>
      <c r="AG331" s="32"/>
      <c r="AH331" s="32"/>
      <c r="AI331" s="32"/>
      <c r="AJ331" s="32"/>
      <c r="AK331" s="32"/>
      <c r="AL331" s="32"/>
      <c r="AM331" s="32">
        <v>15</v>
      </c>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outlineLevel="1">
      <c r="A332" s="307"/>
      <c r="B332" s="263"/>
      <c r="C332" s="302" t="s">
        <v>1312</v>
      </c>
      <c r="D332" s="268"/>
      <c r="E332" s="274">
        <v>6.3559999999999999</v>
      </c>
      <c r="F332" s="284"/>
      <c r="G332" s="284"/>
      <c r="H332" s="283"/>
      <c r="I332" s="313"/>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c r="A333" s="306" t="s">
        <v>218</v>
      </c>
      <c r="B333" s="261" t="s">
        <v>162</v>
      </c>
      <c r="C333" s="298" t="s">
        <v>163</v>
      </c>
      <c r="D333" s="265"/>
      <c r="E333" s="271"/>
      <c r="F333" s="287">
        <f>SUM(G334:G336)</f>
        <v>0</v>
      </c>
      <c r="G333" s="288"/>
      <c r="H333" s="280"/>
      <c r="I333" s="312"/>
      <c r="AE333" t="s">
        <v>219</v>
      </c>
    </row>
    <row r="334" spans="1:60" outlineLevel="1">
      <c r="A334" s="307"/>
      <c r="B334" s="258" t="s">
        <v>1313</v>
      </c>
      <c r="C334" s="299"/>
      <c r="D334" s="266"/>
      <c r="E334" s="272"/>
      <c r="F334" s="281"/>
      <c r="G334" s="282"/>
      <c r="H334" s="283"/>
      <c r="I334" s="313"/>
      <c r="J334" s="32"/>
      <c r="K334" s="32"/>
      <c r="L334" s="32"/>
      <c r="M334" s="32"/>
      <c r="N334" s="32"/>
      <c r="O334" s="32"/>
      <c r="P334" s="32"/>
      <c r="Q334" s="32"/>
      <c r="R334" s="32"/>
      <c r="S334" s="32"/>
      <c r="T334" s="32"/>
      <c r="U334" s="32"/>
      <c r="V334" s="32"/>
      <c r="W334" s="32"/>
      <c r="X334" s="32"/>
      <c r="Y334" s="32"/>
      <c r="Z334" s="32"/>
      <c r="AA334" s="32"/>
      <c r="AB334" s="32"/>
      <c r="AC334" s="32">
        <v>0</v>
      </c>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outlineLevel="1">
      <c r="A335" s="311">
        <v>68</v>
      </c>
      <c r="B335" s="262" t="s">
        <v>1314</v>
      </c>
      <c r="C335" s="301" t="s">
        <v>1315</v>
      </c>
      <c r="D335" s="267" t="s">
        <v>1316</v>
      </c>
      <c r="E335" s="273">
        <v>100</v>
      </c>
      <c r="F335" s="286"/>
      <c r="G335" s="284">
        <f>ROUND(E335*F335,2)</f>
        <v>0</v>
      </c>
      <c r="H335" s="283" t="s">
        <v>1317</v>
      </c>
      <c r="I335" s="313" t="s">
        <v>227</v>
      </c>
      <c r="J335" s="32"/>
      <c r="K335" s="32"/>
      <c r="L335" s="32"/>
      <c r="M335" s="32"/>
      <c r="N335" s="32"/>
      <c r="O335" s="32"/>
      <c r="P335" s="32"/>
      <c r="Q335" s="32"/>
      <c r="R335" s="32"/>
      <c r="S335" s="32"/>
      <c r="T335" s="32"/>
      <c r="U335" s="32"/>
      <c r="V335" s="32"/>
      <c r="W335" s="32"/>
      <c r="X335" s="32"/>
      <c r="Y335" s="32"/>
      <c r="Z335" s="32"/>
      <c r="AA335" s="32"/>
      <c r="AB335" s="32"/>
      <c r="AC335" s="32"/>
      <c r="AD335" s="32"/>
      <c r="AE335" s="32" t="s">
        <v>228</v>
      </c>
      <c r="AF335" s="32"/>
      <c r="AG335" s="32"/>
      <c r="AH335" s="32"/>
      <c r="AI335" s="32"/>
      <c r="AJ335" s="32"/>
      <c r="AK335" s="32"/>
      <c r="AL335" s="32"/>
      <c r="AM335" s="32">
        <v>15</v>
      </c>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outlineLevel="1">
      <c r="A336" s="307"/>
      <c r="B336" s="263"/>
      <c r="C336" s="302" t="s">
        <v>1318</v>
      </c>
      <c r="D336" s="268"/>
      <c r="E336" s="274">
        <v>100</v>
      </c>
      <c r="F336" s="284"/>
      <c r="G336" s="284"/>
      <c r="H336" s="283"/>
      <c r="I336" s="313"/>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c r="A337" s="306" t="s">
        <v>218</v>
      </c>
      <c r="B337" s="261" t="s">
        <v>164</v>
      </c>
      <c r="C337" s="298" t="s">
        <v>165</v>
      </c>
      <c r="D337" s="265"/>
      <c r="E337" s="271"/>
      <c r="F337" s="287">
        <f>SUM(G338:G338)</f>
        <v>0</v>
      </c>
      <c r="G337" s="288"/>
      <c r="H337" s="280"/>
      <c r="I337" s="312"/>
      <c r="AE337" t="s">
        <v>219</v>
      </c>
    </row>
    <row r="338" spans="1:60" outlineLevel="1">
      <c r="A338" s="311">
        <v>69</v>
      </c>
      <c r="B338" s="262" t="s">
        <v>1319</v>
      </c>
      <c r="C338" s="301" t="s">
        <v>1320</v>
      </c>
      <c r="D338" s="267" t="s">
        <v>992</v>
      </c>
      <c r="E338" s="273">
        <v>1</v>
      </c>
      <c r="F338" s="286"/>
      <c r="G338" s="284">
        <f>ROUND(E338*F338,2)</f>
        <v>0</v>
      </c>
      <c r="H338" s="283"/>
      <c r="I338" s="313" t="s">
        <v>257</v>
      </c>
      <c r="J338" s="32"/>
      <c r="K338" s="32"/>
      <c r="L338" s="32"/>
      <c r="M338" s="32"/>
      <c r="N338" s="32"/>
      <c r="O338" s="32"/>
      <c r="P338" s="32"/>
      <c r="Q338" s="32"/>
      <c r="R338" s="32"/>
      <c r="S338" s="32"/>
      <c r="T338" s="32"/>
      <c r="U338" s="32"/>
      <c r="V338" s="32"/>
      <c r="W338" s="32"/>
      <c r="X338" s="32"/>
      <c r="Y338" s="32"/>
      <c r="Z338" s="32"/>
      <c r="AA338" s="32"/>
      <c r="AB338" s="32"/>
      <c r="AC338" s="32"/>
      <c r="AD338" s="32"/>
      <c r="AE338" s="32" t="s">
        <v>228</v>
      </c>
      <c r="AF338" s="32"/>
      <c r="AG338" s="32"/>
      <c r="AH338" s="32"/>
      <c r="AI338" s="32"/>
      <c r="AJ338" s="32"/>
      <c r="AK338" s="32"/>
      <c r="AL338" s="32"/>
      <c r="AM338" s="32">
        <v>15</v>
      </c>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c r="A339" s="306" t="s">
        <v>218</v>
      </c>
      <c r="B339" s="261" t="s">
        <v>168</v>
      </c>
      <c r="C339" s="298" t="s">
        <v>169</v>
      </c>
      <c r="D339" s="265"/>
      <c r="E339" s="271"/>
      <c r="F339" s="287">
        <f>SUM(G340:G343)</f>
        <v>0</v>
      </c>
      <c r="G339" s="288"/>
      <c r="H339" s="280"/>
      <c r="I339" s="312"/>
      <c r="AE339" t="s">
        <v>219</v>
      </c>
    </row>
    <row r="340" spans="1:60" outlineLevel="1">
      <c r="A340" s="311">
        <v>70</v>
      </c>
      <c r="B340" s="262" t="s">
        <v>1321</v>
      </c>
      <c r="C340" s="301" t="s">
        <v>1322</v>
      </c>
      <c r="D340" s="267" t="s">
        <v>995</v>
      </c>
      <c r="E340" s="273">
        <v>1</v>
      </c>
      <c r="F340" s="286"/>
      <c r="G340" s="284">
        <f>ROUND(E340*F340,2)</f>
        <v>0</v>
      </c>
      <c r="H340" s="283"/>
      <c r="I340" s="313" t="s">
        <v>996</v>
      </c>
      <c r="J340" s="32"/>
      <c r="K340" s="32"/>
      <c r="L340" s="32"/>
      <c r="M340" s="32"/>
      <c r="N340" s="32"/>
      <c r="O340" s="32"/>
      <c r="P340" s="32"/>
      <c r="Q340" s="32"/>
      <c r="R340" s="32"/>
      <c r="S340" s="32"/>
      <c r="T340" s="32"/>
      <c r="U340" s="32"/>
      <c r="V340" s="32"/>
      <c r="W340" s="32"/>
      <c r="X340" s="32"/>
      <c r="Y340" s="32"/>
      <c r="Z340" s="32"/>
      <c r="AA340" s="32"/>
      <c r="AB340" s="32"/>
      <c r="AC340" s="32"/>
      <c r="AD340" s="32"/>
      <c r="AE340" s="32" t="s">
        <v>228</v>
      </c>
      <c r="AF340" s="32"/>
      <c r="AG340" s="32"/>
      <c r="AH340" s="32"/>
      <c r="AI340" s="32"/>
      <c r="AJ340" s="32"/>
      <c r="AK340" s="32"/>
      <c r="AL340" s="32"/>
      <c r="AM340" s="32">
        <v>15</v>
      </c>
      <c r="AN340" s="32"/>
      <c r="AO340" s="32"/>
      <c r="AP340" s="32"/>
      <c r="AQ340" s="32"/>
      <c r="AR340" s="32"/>
      <c r="AS340" s="32"/>
      <c r="AT340" s="32"/>
      <c r="AU340" s="32"/>
      <c r="AV340" s="32"/>
      <c r="AW340" s="32"/>
      <c r="AX340" s="32"/>
      <c r="AY340" s="32"/>
      <c r="AZ340" s="32"/>
      <c r="BA340" s="32"/>
      <c r="BB340" s="32"/>
      <c r="BC340" s="32"/>
      <c r="BD340" s="32"/>
      <c r="BE340" s="32"/>
      <c r="BF340" s="32"/>
      <c r="BG340" s="32"/>
      <c r="BH340" s="32"/>
    </row>
    <row r="341" spans="1:60" outlineLevel="1">
      <c r="A341" s="307"/>
      <c r="B341" s="263"/>
      <c r="C341" s="303" t="s">
        <v>1323</v>
      </c>
      <c r="D341" s="269"/>
      <c r="E341" s="275"/>
      <c r="F341" s="289"/>
      <c r="G341" s="290"/>
      <c r="H341" s="283"/>
      <c r="I341" s="313"/>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251" t="str">
        <f>C341</f>
        <v>Veškeré náklady spojené s vybudováním, provozem a odstraněním zařízení staveniště.</v>
      </c>
      <c r="BB341" s="32"/>
      <c r="BC341" s="32"/>
      <c r="BD341" s="32"/>
      <c r="BE341" s="32"/>
      <c r="BF341" s="32"/>
      <c r="BG341" s="32"/>
      <c r="BH341" s="32"/>
    </row>
    <row r="342" spans="1:60" outlineLevel="1">
      <c r="A342" s="311">
        <v>71</v>
      </c>
      <c r="B342" s="262" t="s">
        <v>1324</v>
      </c>
      <c r="C342" s="301" t="s">
        <v>1325</v>
      </c>
      <c r="D342" s="267" t="s">
        <v>995</v>
      </c>
      <c r="E342" s="273">
        <v>1</v>
      </c>
      <c r="F342" s="286"/>
      <c r="G342" s="284">
        <f>ROUND(E342*F342,2)</f>
        <v>0</v>
      </c>
      <c r="H342" s="283"/>
      <c r="I342" s="313" t="s">
        <v>996</v>
      </c>
      <c r="J342" s="32"/>
      <c r="K342" s="32"/>
      <c r="L342" s="32"/>
      <c r="M342" s="32"/>
      <c r="N342" s="32"/>
      <c r="O342" s="32"/>
      <c r="P342" s="32"/>
      <c r="Q342" s="32"/>
      <c r="R342" s="32"/>
      <c r="S342" s="32"/>
      <c r="T342" s="32"/>
      <c r="U342" s="32"/>
      <c r="V342" s="32"/>
      <c r="W342" s="32"/>
      <c r="X342" s="32"/>
      <c r="Y342" s="32"/>
      <c r="Z342" s="32"/>
      <c r="AA342" s="32"/>
      <c r="AB342" s="32"/>
      <c r="AC342" s="32"/>
      <c r="AD342" s="32"/>
      <c r="AE342" s="32" t="s">
        <v>228</v>
      </c>
      <c r="AF342" s="32"/>
      <c r="AG342" s="32"/>
      <c r="AH342" s="32"/>
      <c r="AI342" s="32"/>
      <c r="AJ342" s="32"/>
      <c r="AK342" s="32"/>
      <c r="AL342" s="32"/>
      <c r="AM342" s="32">
        <v>15</v>
      </c>
      <c r="AN342" s="32"/>
      <c r="AO342" s="32"/>
      <c r="AP342" s="32"/>
      <c r="AQ342" s="32"/>
      <c r="AR342" s="32"/>
      <c r="AS342" s="32"/>
      <c r="AT342" s="32"/>
      <c r="AU342" s="32"/>
      <c r="AV342" s="32"/>
      <c r="AW342" s="32"/>
      <c r="AX342" s="32"/>
      <c r="AY342" s="32"/>
      <c r="AZ342" s="32"/>
      <c r="BA342" s="32"/>
      <c r="BB342" s="32"/>
      <c r="BC342" s="32"/>
      <c r="BD342" s="32"/>
      <c r="BE342" s="32"/>
      <c r="BF342" s="32"/>
      <c r="BG342" s="32"/>
      <c r="BH342" s="32"/>
    </row>
    <row r="343" spans="1:60" ht="21.6" outlineLevel="1" thickBot="1">
      <c r="A343" s="323"/>
      <c r="B343" s="324"/>
      <c r="C343" s="360" t="s">
        <v>1326</v>
      </c>
      <c r="D343" s="361"/>
      <c r="E343" s="362"/>
      <c r="F343" s="363"/>
      <c r="G343" s="364"/>
      <c r="H343" s="329"/>
      <c r="I343" s="330"/>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251" t="str">
        <f>C343</f>
        <v>Náklady a poplatky spojené s užíváním veřejných ploch a prostranství, pokud jsou stavebními pracemi nebo souvisejícími činnostmi dotčeny, a to včetně užívání ploch v souvislosti s uložením stavebního materiálu nebo stavebního odpadu.</v>
      </c>
      <c r="BB343" s="32"/>
      <c r="BC343" s="32"/>
      <c r="BD343" s="32"/>
      <c r="BE343" s="32"/>
      <c r="BF343" s="32"/>
      <c r="BG343" s="32"/>
      <c r="BH343" s="32"/>
    </row>
    <row r="344" spans="1:60">
      <c r="A344" s="249"/>
      <c r="B344" s="264" t="s">
        <v>332</v>
      </c>
      <c r="C344" s="304" t="s">
        <v>332</v>
      </c>
      <c r="D344" s="270"/>
      <c r="E344" s="277"/>
      <c r="F344" s="291"/>
      <c r="G344" s="291"/>
      <c r="H344" s="292"/>
      <c r="I344" s="291"/>
    </row>
    <row r="345" spans="1:60" hidden="1">
      <c r="C345" s="104"/>
      <c r="D345" s="227"/>
    </row>
    <row r="346" spans="1:60" ht="13.8" hidden="1" thickBot="1">
      <c r="A346" s="293"/>
      <c r="B346" s="294" t="s">
        <v>531</v>
      </c>
      <c r="C346" s="305"/>
      <c r="D346" s="295"/>
      <c r="E346" s="296"/>
      <c r="F346" s="296"/>
      <c r="G346" s="297">
        <f>F8+F14+F23+F46+F92+F95+F107+F129+F134+F138+F163+F212+F220+F222+F235+F237+F275+F280+F290+F333+F337+F339</f>
        <v>0</v>
      </c>
    </row>
    <row r="347" spans="1:60">
      <c r="D347" s="227"/>
    </row>
    <row r="348" spans="1:60">
      <c r="D348" s="227"/>
    </row>
    <row r="349" spans="1:60">
      <c r="D349" s="227"/>
    </row>
    <row r="350" spans="1:60">
      <c r="D350" s="227"/>
    </row>
    <row r="351" spans="1:60">
      <c r="D351" s="227"/>
    </row>
    <row r="352" spans="1:60">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33">
    <mergeCell ref="C343:G343"/>
    <mergeCell ref="B330:G330"/>
    <mergeCell ref="F333:G333"/>
    <mergeCell ref="B334:G334"/>
    <mergeCell ref="F337:G337"/>
    <mergeCell ref="F339:G339"/>
    <mergeCell ref="C341:G341"/>
    <mergeCell ref="B291:G291"/>
    <mergeCell ref="B316:G316"/>
    <mergeCell ref="B317:G317"/>
    <mergeCell ref="B321:G321"/>
    <mergeCell ref="B325:G325"/>
    <mergeCell ref="B326:G326"/>
    <mergeCell ref="F280:G280"/>
    <mergeCell ref="B281:G281"/>
    <mergeCell ref="B284:G284"/>
    <mergeCell ref="B285:G285"/>
    <mergeCell ref="C287:G287"/>
    <mergeCell ref="F290:G290"/>
    <mergeCell ref="B264:G264"/>
    <mergeCell ref="B269:G269"/>
    <mergeCell ref="B270:G270"/>
    <mergeCell ref="F275:G275"/>
    <mergeCell ref="B276:G276"/>
    <mergeCell ref="B277:G277"/>
    <mergeCell ref="B244:G244"/>
    <mergeCell ref="B247:G247"/>
    <mergeCell ref="B253:G253"/>
    <mergeCell ref="B254:G254"/>
    <mergeCell ref="B258:G258"/>
    <mergeCell ref="B263:G263"/>
    <mergeCell ref="F235:G235"/>
    <mergeCell ref="F237:G237"/>
    <mergeCell ref="B238:G238"/>
    <mergeCell ref="B239:G239"/>
    <mergeCell ref="C241:G241"/>
    <mergeCell ref="B243:G243"/>
    <mergeCell ref="F220:G220"/>
    <mergeCell ref="F222:G222"/>
    <mergeCell ref="B223:G223"/>
    <mergeCell ref="B226:G226"/>
    <mergeCell ref="B229:G229"/>
    <mergeCell ref="B230:G230"/>
    <mergeCell ref="B205:G205"/>
    <mergeCell ref="B206:G206"/>
    <mergeCell ref="F212:G212"/>
    <mergeCell ref="B213:G213"/>
    <mergeCell ref="B214:G214"/>
    <mergeCell ref="B215:G215"/>
    <mergeCell ref="B191:G191"/>
    <mergeCell ref="B194:G194"/>
    <mergeCell ref="B195:G195"/>
    <mergeCell ref="B198:G198"/>
    <mergeCell ref="B201:G201"/>
    <mergeCell ref="B202:G202"/>
    <mergeCell ref="B179:G179"/>
    <mergeCell ref="B180:G180"/>
    <mergeCell ref="B183:G183"/>
    <mergeCell ref="B186:G186"/>
    <mergeCell ref="B187:G187"/>
    <mergeCell ref="B190:G190"/>
    <mergeCell ref="B164:G164"/>
    <mergeCell ref="B165:G165"/>
    <mergeCell ref="B169:G169"/>
    <mergeCell ref="B170:G170"/>
    <mergeCell ref="B174:G174"/>
    <mergeCell ref="B175:G175"/>
    <mergeCell ref="F138:G138"/>
    <mergeCell ref="B139:G139"/>
    <mergeCell ref="B140:G140"/>
    <mergeCell ref="B151:G151"/>
    <mergeCell ref="B152:G152"/>
    <mergeCell ref="F163:G163"/>
    <mergeCell ref="C125:G125"/>
    <mergeCell ref="C126:G126"/>
    <mergeCell ref="F129:G129"/>
    <mergeCell ref="B130:G130"/>
    <mergeCell ref="F134:G134"/>
    <mergeCell ref="B135:G135"/>
    <mergeCell ref="B110:G110"/>
    <mergeCell ref="B113:G113"/>
    <mergeCell ref="B114:G114"/>
    <mergeCell ref="B115:G115"/>
    <mergeCell ref="C119:G119"/>
    <mergeCell ref="C120:G120"/>
    <mergeCell ref="B102:G102"/>
    <mergeCell ref="B103:G103"/>
    <mergeCell ref="B104:G104"/>
    <mergeCell ref="F107:G107"/>
    <mergeCell ref="B108:G108"/>
    <mergeCell ref="B109:G109"/>
    <mergeCell ref="F92:G92"/>
    <mergeCell ref="F95:G95"/>
    <mergeCell ref="B96:G96"/>
    <mergeCell ref="B97:G97"/>
    <mergeCell ref="B98:G98"/>
    <mergeCell ref="C100:G100"/>
    <mergeCell ref="B67:G67"/>
    <mergeCell ref="B68:G68"/>
    <mergeCell ref="B75:G75"/>
    <mergeCell ref="B76:G76"/>
    <mergeCell ref="B83:G83"/>
    <mergeCell ref="C85:G85"/>
    <mergeCell ref="B48:G48"/>
    <mergeCell ref="B52:G52"/>
    <mergeCell ref="B53:G53"/>
    <mergeCell ref="B57:G57"/>
    <mergeCell ref="B58:G58"/>
    <mergeCell ref="B64:G64"/>
    <mergeCell ref="B38:G38"/>
    <mergeCell ref="B41:G41"/>
    <mergeCell ref="B42:G42"/>
    <mergeCell ref="B43:G43"/>
    <mergeCell ref="F46:G46"/>
    <mergeCell ref="B47:G47"/>
    <mergeCell ref="B28:G28"/>
    <mergeCell ref="B29:G29"/>
    <mergeCell ref="B32:G32"/>
    <mergeCell ref="B33:G33"/>
    <mergeCell ref="B36:G36"/>
    <mergeCell ref="B37:G37"/>
    <mergeCell ref="F14:G14"/>
    <mergeCell ref="B15:G15"/>
    <mergeCell ref="B16:G16"/>
    <mergeCell ref="F23:G23"/>
    <mergeCell ref="B24:G24"/>
    <mergeCell ref="B25:G25"/>
    <mergeCell ref="A1:G1"/>
    <mergeCell ref="C7:G7"/>
    <mergeCell ref="F8:G8"/>
    <mergeCell ref="B9:G9"/>
    <mergeCell ref="B10:G10"/>
    <mergeCell ref="B11:G11"/>
  </mergeCells>
  <pageMargins left="0.59055118110236204" right="0.39370078740157499" top="0.78740157499999996" bottom="0.78740157499999996"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47"/>
  <sheetViews>
    <sheetView showGridLines="0" topLeftCell="B1" zoomScaleNormal="100" zoomScaleSheetLayoutView="75" workbookViewId="0">
      <selection activeCell="B1" sqref="B1"/>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25</v>
      </c>
      <c r="F2" s="3"/>
      <c r="G2" s="4"/>
      <c r="H2" s="5"/>
      <c r="I2" s="6"/>
    </row>
    <row r="3" spans="1:14" ht="6" customHeight="1">
      <c r="C3" s="7"/>
      <c r="D3" s="8" t="s">
        <v>0</v>
      </c>
    </row>
    <row r="4" spans="1:14" ht="4.5" customHeight="1"/>
    <row r="5" spans="1:14" ht="13.5" customHeight="1">
      <c r="B5" s="44" t="s">
        <v>1</v>
      </c>
      <c r="D5" s="14" t="s">
        <v>40</v>
      </c>
      <c r="F5" s="10"/>
      <c r="G5" s="11"/>
      <c r="I5" s="11"/>
    </row>
    <row r="6" spans="1:14" ht="13.5" customHeight="1">
      <c r="B6" s="10"/>
      <c r="C6" s="37"/>
      <c r="D6" s="103" t="s">
        <v>41</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23</v>
      </c>
      <c r="D11" s="104" t="s">
        <v>42</v>
      </c>
      <c r="H11" s="13" t="s">
        <v>2</v>
      </c>
      <c r="I11" s="106" t="s">
        <v>52</v>
      </c>
      <c r="J11" s="51"/>
    </row>
    <row r="12" spans="1:14">
      <c r="D12" s="104" t="s">
        <v>43</v>
      </c>
      <c r="H12" s="13" t="s">
        <v>3</v>
      </c>
      <c r="I12" s="106" t="s">
        <v>53</v>
      </c>
      <c r="J12" s="51"/>
    </row>
    <row r="13" spans="1:14" ht="12" customHeight="1">
      <c r="C13" s="105" t="s">
        <v>45</v>
      </c>
      <c r="D13" s="104" t="s">
        <v>44</v>
      </c>
      <c r="J13" s="52"/>
    </row>
    <row r="14" spans="1:14" ht="12" customHeight="1">
      <c r="C14" s="13"/>
      <c r="D14" s="12"/>
      <c r="J14" s="52"/>
    </row>
    <row r="15" spans="1:14" ht="12" customHeight="1">
      <c r="B15" s="44" t="s">
        <v>17</v>
      </c>
      <c r="D15" s="104" t="s">
        <v>46</v>
      </c>
      <c r="H15" s="13" t="s">
        <v>2</v>
      </c>
      <c r="I15" s="106" t="s">
        <v>50</v>
      </c>
      <c r="J15" s="52"/>
    </row>
    <row r="16" spans="1:14" ht="12" customHeight="1">
      <c r="C16" s="13"/>
      <c r="D16" s="104" t="s">
        <v>47</v>
      </c>
      <c r="H16" s="13" t="s">
        <v>3</v>
      </c>
      <c r="I16" s="106" t="s">
        <v>51</v>
      </c>
      <c r="J16" s="52"/>
    </row>
    <row r="17" spans="1:16" ht="12" customHeight="1">
      <c r="C17" s="105" t="s">
        <v>49</v>
      </c>
      <c r="D17" s="104" t="s">
        <v>48</v>
      </c>
      <c r="H17" s="13"/>
      <c r="J17" s="52"/>
    </row>
    <row r="18" spans="1:16" ht="12" customHeight="1">
      <c r="J18" s="52"/>
    </row>
    <row r="19" spans="1:16" ht="18" customHeight="1">
      <c r="B19" s="9" t="s">
        <v>18</v>
      </c>
      <c r="C19" s="43"/>
      <c r="D19" s="43"/>
      <c r="E19" s="43"/>
      <c r="F19" s="43"/>
      <c r="G19" s="43"/>
      <c r="H19" s="43"/>
      <c r="I19" s="43"/>
      <c r="J19" s="53"/>
    </row>
    <row r="21" spans="1:16">
      <c r="A21" s="107"/>
      <c r="B21" s="108" t="s">
        <v>19</v>
      </c>
      <c r="C21" s="109"/>
      <c r="D21" s="109"/>
      <c r="E21" s="110"/>
      <c r="F21" s="111"/>
      <c r="G21" s="111"/>
      <c r="H21" s="118" t="s">
        <v>20</v>
      </c>
      <c r="I21" s="119" t="s">
        <v>21</v>
      </c>
      <c r="J21" s="120" t="s">
        <v>22</v>
      </c>
    </row>
    <row r="22" spans="1:16">
      <c r="A22" s="115"/>
      <c r="B22" s="115" t="s">
        <v>54</v>
      </c>
      <c r="C22" s="116"/>
      <c r="D22" s="116"/>
      <c r="E22" s="116"/>
      <c r="F22" s="116"/>
      <c r="G22" s="117"/>
      <c r="H22" s="121"/>
      <c r="I22" s="122">
        <v>1</v>
      </c>
      <c r="J22" s="123"/>
    </row>
    <row r="23" spans="1:16">
      <c r="A23" s="115"/>
      <c r="B23" s="115" t="s">
        <v>55</v>
      </c>
      <c r="C23" s="116" t="s">
        <v>56</v>
      </c>
      <c r="D23" s="116"/>
      <c r="E23" s="116"/>
      <c r="F23" s="116"/>
      <c r="G23" s="117"/>
      <c r="H23" s="121" t="s">
        <v>57</v>
      </c>
      <c r="I23" s="122">
        <v>12</v>
      </c>
      <c r="J23" s="123">
        <f>'Rekapitulace Objekt 01'!H33</f>
        <v>0</v>
      </c>
      <c r="O23">
        <f>'Rekapitulace Objekt 01'!O35</f>
        <v>0</v>
      </c>
      <c r="P23">
        <f>'Rekapitulace Objekt 01'!P35</f>
        <v>0</v>
      </c>
    </row>
    <row r="24" spans="1:16" ht="25.5" customHeight="1">
      <c r="A24" s="125"/>
      <c r="B24" s="126" t="s">
        <v>58</v>
      </c>
      <c r="C24" s="127"/>
      <c r="D24" s="127"/>
      <c r="E24" s="127"/>
      <c r="F24" s="128"/>
      <c r="G24" s="129"/>
      <c r="H24" s="130"/>
      <c r="I24" s="131"/>
      <c r="J24" s="124">
        <f>SUM(J22:J23)</f>
        <v>0</v>
      </c>
    </row>
    <row r="25" spans="1:16" ht="13.8" thickBot="1">
      <c r="J25" s="114"/>
    </row>
    <row r="26" spans="1:16">
      <c r="A26" s="143"/>
      <c r="B26" s="144" t="s">
        <v>59</v>
      </c>
      <c r="C26" s="145"/>
      <c r="D26" s="145"/>
      <c r="E26" s="145"/>
      <c r="F26" s="145"/>
      <c r="G26" s="146"/>
      <c r="H26" s="145"/>
      <c r="I26" s="147"/>
      <c r="J26" s="148" t="s">
        <v>22</v>
      </c>
    </row>
    <row r="27" spans="1:16">
      <c r="A27" s="138"/>
      <c r="B27" s="133" t="s">
        <v>60</v>
      </c>
      <c r="C27" s="133"/>
      <c r="D27" s="133"/>
      <c r="E27" s="133">
        <v>15</v>
      </c>
      <c r="F27" s="133" t="s">
        <v>61</v>
      </c>
      <c r="G27" s="135"/>
      <c r="H27" s="133"/>
      <c r="I27" s="134"/>
      <c r="J27" s="141">
        <f>SUM(O23:O24)</f>
        <v>0</v>
      </c>
    </row>
    <row r="28" spans="1:16">
      <c r="A28" s="139"/>
      <c r="B28" s="46" t="s">
        <v>62</v>
      </c>
      <c r="C28" s="46"/>
      <c r="D28" s="46"/>
      <c r="E28" s="46">
        <v>15</v>
      </c>
      <c r="F28" s="46" t="s">
        <v>61</v>
      </c>
      <c r="G28" s="136"/>
      <c r="H28" s="46"/>
      <c r="I28" s="132"/>
      <c r="J28" s="142">
        <f>J27*(E28/100)</f>
        <v>0</v>
      </c>
    </row>
    <row r="29" spans="1:16">
      <c r="A29" s="139"/>
      <c r="B29" s="46" t="s">
        <v>60</v>
      </c>
      <c r="C29" s="46"/>
      <c r="D29" s="46"/>
      <c r="E29" s="46">
        <v>21</v>
      </c>
      <c r="F29" s="46" t="s">
        <v>61</v>
      </c>
      <c r="G29" s="136"/>
      <c r="H29" s="46"/>
      <c r="I29" s="132"/>
      <c r="J29" s="142">
        <f>SUM(P23:P24)</f>
        <v>0</v>
      </c>
    </row>
    <row r="30" spans="1:16" ht="13.8" thickBot="1">
      <c r="A30" s="140"/>
      <c r="B30" s="39" t="s">
        <v>62</v>
      </c>
      <c r="C30" s="39"/>
      <c r="D30" s="39"/>
      <c r="E30" s="39">
        <v>21</v>
      </c>
      <c r="F30" s="39" t="s">
        <v>61</v>
      </c>
      <c r="G30" s="137"/>
      <c r="H30" s="46"/>
      <c r="I30" s="132"/>
      <c r="J30" s="142">
        <f>J29*(E30/100)</f>
        <v>0</v>
      </c>
    </row>
    <row r="31" spans="1:16" ht="16.2" thickBot="1">
      <c r="A31" s="149"/>
      <c r="B31" s="150" t="s">
        <v>63</v>
      </c>
      <c r="C31" s="151"/>
      <c r="D31" s="151"/>
      <c r="E31" s="151"/>
      <c r="F31" s="151"/>
      <c r="G31" s="151"/>
      <c r="H31" s="152"/>
      <c r="I31" s="153"/>
      <c r="J31" s="154">
        <f>SUM(J27:J30)</f>
        <v>0</v>
      </c>
    </row>
    <row r="33" spans="2:52">
      <c r="B33" s="156" t="s">
        <v>64</v>
      </c>
      <c r="C33" s="156"/>
      <c r="D33" s="156"/>
      <c r="E33" s="156"/>
      <c r="F33" s="156"/>
      <c r="G33" s="156"/>
      <c r="H33" s="156"/>
      <c r="I33" s="156"/>
      <c r="J33" s="156"/>
      <c r="AZ33" s="155" t="str">
        <f>B33</f>
        <v>1. PODMÍNKY PRO ZPRACOVÁNÍ NABÍDKOVÉ CENY</v>
      </c>
    </row>
    <row r="35" spans="2:52">
      <c r="B35" s="156" t="s">
        <v>65</v>
      </c>
      <c r="C35" s="156"/>
      <c r="D35" s="156"/>
      <c r="E35" s="156"/>
      <c r="F35" s="156"/>
      <c r="G35" s="156"/>
      <c r="H35" s="156"/>
      <c r="I35" s="156"/>
      <c r="J35" s="156"/>
      <c r="AZ35" s="155" t="str">
        <f>B35</f>
        <v xml:space="preserve">        Preambule</v>
      </c>
    </row>
    <row r="37" spans="2:52" ht="52.8">
      <c r="B37" s="156" t="s">
        <v>66</v>
      </c>
      <c r="C37" s="156"/>
      <c r="D37" s="156"/>
      <c r="E37" s="156"/>
      <c r="F37" s="156"/>
      <c r="G37" s="156"/>
      <c r="H37" s="156"/>
      <c r="I37" s="156"/>
      <c r="J37" s="156"/>
      <c r="AZ37" s="155"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2.8">
      <c r="B38" s="156" t="s">
        <v>67</v>
      </c>
      <c r="C38" s="156"/>
      <c r="D38" s="156"/>
      <c r="E38" s="156"/>
      <c r="F38" s="156"/>
      <c r="G38" s="156"/>
      <c r="H38" s="156"/>
      <c r="I38" s="156"/>
      <c r="J38" s="156"/>
      <c r="AZ38" s="155"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c r="B40" s="156" t="s">
        <v>68</v>
      </c>
      <c r="C40" s="156"/>
      <c r="D40" s="156"/>
      <c r="E40" s="156"/>
      <c r="F40" s="156"/>
      <c r="G40" s="156"/>
      <c r="H40" s="156"/>
      <c r="I40" s="156"/>
      <c r="J40" s="156"/>
      <c r="AZ40" s="155" t="str">
        <f>B40</f>
        <v xml:space="preserve">        Vymezení některých pojmů</v>
      </c>
    </row>
    <row r="43" spans="2:52">
      <c r="B43" s="156" t="s">
        <v>69</v>
      </c>
      <c r="C43" s="156"/>
      <c r="D43" s="156"/>
      <c r="E43" s="156"/>
      <c r="F43" s="156"/>
      <c r="G43" s="156"/>
      <c r="H43" s="156"/>
      <c r="I43" s="156"/>
      <c r="J43" s="156"/>
      <c r="AZ43" s="155" t="str">
        <f>B43</f>
        <v>Pro účely zpracování nabídkové ceny se jsou použity některé pojmy, pod kterými se rozumí:</v>
      </c>
    </row>
    <row r="44" spans="2:52" ht="39.6">
      <c r="B44" s="156" t="s">
        <v>70</v>
      </c>
      <c r="C44" s="156"/>
      <c r="D44" s="156"/>
      <c r="E44" s="156"/>
      <c r="F44" s="156"/>
      <c r="G44" s="156"/>
      <c r="H44" s="156"/>
      <c r="I44" s="156"/>
      <c r="J44" s="156"/>
      <c r="AZ44" s="155" t="str">
        <f>B44</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9.6">
      <c r="B45" s="156" t="s">
        <v>71</v>
      </c>
      <c r="C45" s="156"/>
      <c r="D45" s="156"/>
      <c r="E45" s="156"/>
      <c r="F45" s="156"/>
      <c r="G45" s="156"/>
      <c r="H45" s="156"/>
      <c r="I45" s="156"/>
      <c r="J45" s="156"/>
      <c r="AZ45" s="155" t="str">
        <f>B45</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2.8">
      <c r="B46" s="156" t="s">
        <v>72</v>
      </c>
      <c r="C46" s="156"/>
      <c r="D46" s="156"/>
      <c r="E46" s="156"/>
      <c r="F46" s="156"/>
      <c r="G46" s="156"/>
      <c r="H46" s="156"/>
      <c r="I46" s="156"/>
      <c r="J46" s="156"/>
      <c r="AZ46" s="155" t="str">
        <f>B46</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66">
      <c r="B47" s="156" t="s">
        <v>73</v>
      </c>
      <c r="C47" s="156"/>
      <c r="D47" s="156"/>
      <c r="E47" s="156"/>
      <c r="F47" s="156"/>
      <c r="G47" s="156"/>
      <c r="H47" s="156"/>
      <c r="I47" s="156"/>
      <c r="J47" s="156"/>
      <c r="AZ47" s="155" t="str">
        <f>B47</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39.6">
      <c r="B48" s="156" t="s">
        <v>74</v>
      </c>
      <c r="C48" s="156"/>
      <c r="D48" s="156"/>
      <c r="E48" s="156"/>
      <c r="F48" s="156"/>
      <c r="G48" s="156"/>
      <c r="H48" s="156"/>
      <c r="I48" s="156"/>
      <c r="J48" s="156"/>
      <c r="AZ48" s="155" t="str">
        <f>B48</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c r="B50" s="156" t="s">
        <v>75</v>
      </c>
      <c r="C50" s="156"/>
      <c r="D50" s="156"/>
      <c r="E50" s="156"/>
      <c r="F50" s="156"/>
      <c r="G50" s="156"/>
      <c r="H50" s="156"/>
      <c r="I50" s="156"/>
      <c r="J50" s="156"/>
      <c r="AZ50" s="155" t="str">
        <f>B50</f>
        <v xml:space="preserve">        Cenová soustava</v>
      </c>
    </row>
    <row r="52" spans="2:52">
      <c r="B52" s="156" t="s">
        <v>76</v>
      </c>
      <c r="C52" s="156"/>
      <c r="D52" s="156"/>
      <c r="E52" s="156"/>
      <c r="F52" s="156"/>
      <c r="G52" s="156"/>
      <c r="H52" s="156"/>
      <c r="I52" s="156"/>
      <c r="J52" s="156"/>
      <c r="AZ52" s="155" t="str">
        <f>B52</f>
        <v xml:space="preserve">        Použitá cenová soustava</v>
      </c>
    </row>
    <row r="53" spans="2:52" ht="26.4">
      <c r="B53" s="156" t="s">
        <v>77</v>
      </c>
      <c r="C53" s="156"/>
      <c r="D53" s="156"/>
      <c r="E53" s="156"/>
      <c r="F53" s="156"/>
      <c r="G53" s="156"/>
      <c r="H53" s="156"/>
      <c r="I53" s="156"/>
      <c r="J53" s="156"/>
      <c r="AZ53" s="155" t="str">
        <f>B53</f>
        <v>Soupisy stavebních prací, dodávek a služeb jsou zpracovány s použitím cenové soustavy zpracované společností RTS, a.s.. Položky z cenové soustavy mají uveden odkaz na cenovou soustavu včetně označení příslušného ceníku.</v>
      </c>
    </row>
    <row r="55" spans="2:52">
      <c r="B55" s="156" t="s">
        <v>78</v>
      </c>
      <c r="C55" s="156"/>
      <c r="D55" s="156"/>
      <c r="E55" s="156"/>
      <c r="F55" s="156"/>
      <c r="G55" s="156"/>
      <c r="H55" s="156"/>
      <c r="I55" s="156"/>
      <c r="J55" s="156"/>
      <c r="AZ55" s="155" t="str">
        <f>B55</f>
        <v xml:space="preserve">        Technické podmínky</v>
      </c>
    </row>
    <row r="56" spans="2:52" ht="39.6">
      <c r="B56" s="156" t="s">
        <v>79</v>
      </c>
      <c r="C56" s="156"/>
      <c r="D56" s="156"/>
      <c r="E56" s="156"/>
      <c r="F56" s="156"/>
      <c r="G56" s="156"/>
      <c r="H56" s="156"/>
      <c r="I56" s="156"/>
      <c r="J56" s="156"/>
      <c r="AZ56" s="155"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c r="B58" s="156" t="s">
        <v>80</v>
      </c>
      <c r="C58" s="156"/>
      <c r="D58" s="156"/>
      <c r="E58" s="156"/>
      <c r="F58" s="156"/>
      <c r="G58" s="156"/>
      <c r="H58" s="156"/>
      <c r="I58" s="156"/>
      <c r="J58" s="156"/>
      <c r="AZ58" s="155" t="str">
        <f>B58</f>
        <v>Individuální položky</v>
      </c>
    </row>
    <row r="59" spans="2:52" ht="26.4">
      <c r="B59" s="156" t="s">
        <v>81</v>
      </c>
      <c r="C59" s="156"/>
      <c r="D59" s="156"/>
      <c r="E59" s="156"/>
      <c r="F59" s="156"/>
      <c r="G59" s="156"/>
      <c r="H59" s="156"/>
      <c r="I59" s="156"/>
      <c r="J59" s="156"/>
      <c r="AZ59" s="155" t="str">
        <f>B59</f>
        <v>Položky soupisu prací, které cenová soustava neobsahuje, jsou označeny popisem „vlastní“. Pro tyto položky jsou cenové a technické podmínky definovány jejich popisem, případně odkazem na konkrétní část příslušné dokumentace.</v>
      </c>
    </row>
    <row r="61" spans="2:52">
      <c r="B61" s="156" t="s">
        <v>82</v>
      </c>
      <c r="C61" s="156"/>
      <c r="D61" s="156"/>
      <c r="E61" s="156"/>
      <c r="F61" s="156"/>
      <c r="G61" s="156"/>
      <c r="H61" s="156"/>
      <c r="I61" s="156"/>
      <c r="J61" s="156"/>
      <c r="AZ61" s="155" t="str">
        <f>B61</f>
        <v xml:space="preserve">        Závaznost a změna soupisu</v>
      </c>
    </row>
    <row r="63" spans="2:52">
      <c r="B63" s="156" t="s">
        <v>83</v>
      </c>
      <c r="C63" s="156"/>
      <c r="D63" s="156"/>
      <c r="E63" s="156"/>
      <c r="F63" s="156"/>
      <c r="G63" s="156"/>
      <c r="H63" s="156"/>
      <c r="I63" s="156"/>
      <c r="J63" s="156"/>
      <c r="AZ63" s="155" t="str">
        <f>B63</f>
        <v xml:space="preserve">        Závaznost soupisu</v>
      </c>
    </row>
    <row r="64" spans="2:52" ht="39.6">
      <c r="B64" s="156" t="s">
        <v>84</v>
      </c>
      <c r="C64" s="156"/>
      <c r="D64" s="156"/>
      <c r="E64" s="156"/>
      <c r="F64" s="156"/>
      <c r="G64" s="156"/>
      <c r="H64" s="156"/>
      <c r="I64" s="156"/>
      <c r="J64" s="156"/>
      <c r="AZ64" s="155"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c r="B66" s="156" t="s">
        <v>85</v>
      </c>
      <c r="C66" s="156"/>
      <c r="D66" s="156"/>
      <c r="E66" s="156"/>
      <c r="F66" s="156"/>
      <c r="G66" s="156"/>
      <c r="H66" s="156"/>
      <c r="I66" s="156"/>
      <c r="J66" s="156"/>
      <c r="AZ66" s="155" t="str">
        <f>B66</f>
        <v xml:space="preserve">        Zvláštní podmínky pro stanovení nabídkové ceny</v>
      </c>
    </row>
    <row r="68" spans="2:52">
      <c r="B68" s="156" t="s">
        <v>86</v>
      </c>
      <c r="C68" s="156"/>
      <c r="D68" s="156"/>
      <c r="E68" s="156"/>
      <c r="F68" s="156"/>
      <c r="G68" s="156"/>
      <c r="H68" s="156"/>
      <c r="I68" s="156"/>
      <c r="J68" s="156"/>
      <c r="AZ68" s="155" t="str">
        <f>B68</f>
        <v xml:space="preserve">        Přeprava vybouraných hmot, suti a vytěžené zeminy</v>
      </c>
    </row>
    <row r="69" spans="2:52" ht="66">
      <c r="B69" s="156" t="s">
        <v>87</v>
      </c>
      <c r="C69" s="156"/>
      <c r="D69" s="156"/>
      <c r="E69" s="156"/>
      <c r="F69" s="156"/>
      <c r="G69" s="156"/>
      <c r="H69" s="156"/>
      <c r="I69" s="156"/>
      <c r="J69" s="156"/>
      <c r="AZ69" s="155"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c r="B71" s="156" t="s">
        <v>88</v>
      </c>
      <c r="C71" s="156"/>
      <c r="D71" s="156"/>
      <c r="E71" s="156"/>
      <c r="F71" s="156"/>
      <c r="G71" s="156"/>
      <c r="H71" s="156"/>
      <c r="I71" s="156"/>
      <c r="J71" s="156"/>
      <c r="AZ71" s="155" t="str">
        <f>B71</f>
        <v xml:space="preserve">        Vnitrostaveništní přesun stavebního materiálu</v>
      </c>
    </row>
    <row r="72" spans="2:52" ht="52.8">
      <c r="B72" s="156" t="s">
        <v>89</v>
      </c>
      <c r="C72" s="156"/>
      <c r="D72" s="156"/>
      <c r="E72" s="156"/>
      <c r="F72" s="156"/>
      <c r="G72" s="156"/>
      <c r="H72" s="156"/>
      <c r="I72" s="156"/>
      <c r="J72" s="156"/>
      <c r="AZ72" s="155"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2.8">
      <c r="B73" s="156" t="s">
        <v>90</v>
      </c>
      <c r="C73" s="156"/>
      <c r="D73" s="156"/>
      <c r="E73" s="156"/>
      <c r="F73" s="156"/>
      <c r="G73" s="156"/>
      <c r="H73" s="156"/>
      <c r="I73" s="156"/>
      <c r="J73" s="156"/>
      <c r="AZ73" s="155"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c r="B75" s="156" t="s">
        <v>91</v>
      </c>
      <c r="C75" s="156"/>
      <c r="D75" s="156"/>
      <c r="E75" s="156"/>
      <c r="F75" s="156"/>
      <c r="G75" s="156"/>
      <c r="H75" s="156"/>
      <c r="I75" s="156"/>
      <c r="J75" s="156"/>
      <c r="AZ75" s="155" t="str">
        <f>B75</f>
        <v xml:space="preserve">        Příplatky za ztížené podmínky prací</v>
      </c>
    </row>
    <row r="76" spans="2:52" ht="26.4">
      <c r="B76" s="156" t="s">
        <v>92</v>
      </c>
      <c r="C76" s="156"/>
      <c r="D76" s="156"/>
      <c r="E76" s="156"/>
      <c r="F76" s="156"/>
      <c r="G76" s="156"/>
      <c r="H76" s="156"/>
      <c r="I76" s="156"/>
      <c r="J76" s="156"/>
      <c r="AZ76" s="155" t="str">
        <f>B76</f>
        <v>Pokud soupis položku příplatku za ztížené podmínky obsahuje, je dodavatel povinen ji ocenit bez ohledu na to, že tento příplatek dodavatel standardně neuplatňuje.</v>
      </c>
    </row>
    <row r="78" spans="2:52">
      <c r="B78" s="156" t="s">
        <v>93</v>
      </c>
      <c r="C78" s="156"/>
      <c r="D78" s="156"/>
      <c r="E78" s="156"/>
      <c r="F78" s="156"/>
      <c r="G78" s="156"/>
      <c r="H78" s="156"/>
      <c r="I78" s="156"/>
      <c r="J78" s="156"/>
      <c r="AZ78" s="155" t="str">
        <f>B78</f>
        <v xml:space="preserve">        Vedlejší a ostatní náklady</v>
      </c>
    </row>
    <row r="79" spans="2:52" ht="26.4">
      <c r="B79" s="156" t="s">
        <v>94</v>
      </c>
      <c r="C79" s="156"/>
      <c r="D79" s="156"/>
      <c r="E79" s="156"/>
      <c r="F79" s="156"/>
      <c r="G79" s="156"/>
      <c r="H79" s="156"/>
      <c r="I79" s="156"/>
      <c r="J79" s="156"/>
      <c r="AZ79" s="155" t="str">
        <f>B79</f>
        <v>Tyto náklady jsou popsány v samostatném soupisu stavebních prací, dodávek a služeb s tím, že dodavatel je povinen v rámci těchto nákladů ocenit všechny definované náklady souhrnně pro celou stavbu.</v>
      </c>
    </row>
    <row r="83" spans="2:52">
      <c r="B83" s="156" t="s">
        <v>95</v>
      </c>
      <c r="C83" s="156"/>
      <c r="D83" s="156"/>
      <c r="E83" s="156"/>
      <c r="F83" s="156"/>
      <c r="G83" s="156"/>
      <c r="H83" s="156"/>
      <c r="I83" s="156"/>
      <c r="J83" s="156"/>
      <c r="AZ83" s="155" t="str">
        <f>B83</f>
        <v>2. SPECIFICKÉ PODMÍNKY PRO ZPRACOVÁNÍ NABÍDKOVÉ CENY</v>
      </c>
    </row>
    <row r="85" spans="2:52">
      <c r="B85" s="156" t="s">
        <v>96</v>
      </c>
      <c r="C85" s="156"/>
      <c r="D85" s="156"/>
      <c r="E85" s="156"/>
      <c r="F85" s="156"/>
      <c r="G85" s="156"/>
      <c r="H85" s="156"/>
      <c r="I85" s="156"/>
      <c r="J85" s="156"/>
      <c r="AZ85" s="155" t="str">
        <f>B85</f>
        <v>Zde doplní zpracovatel soupisu  případná specifika týkající se konkrétní zakázky.</v>
      </c>
    </row>
    <row r="88" spans="2:52">
      <c r="B88" s="156" t="s">
        <v>97</v>
      </c>
      <c r="C88" s="156"/>
      <c r="D88" s="156"/>
      <c r="E88" s="156"/>
      <c r="F88" s="156"/>
      <c r="G88" s="156"/>
      <c r="H88" s="156"/>
      <c r="I88" s="156"/>
      <c r="J88" s="156"/>
      <c r="AZ88" s="155" t="str">
        <f>B88</f>
        <v>3. ELEKTRONICKÁ PODOBA SOUPISU</v>
      </c>
    </row>
    <row r="90" spans="2:52">
      <c r="B90" s="156" t="s">
        <v>98</v>
      </c>
      <c r="C90" s="156"/>
      <c r="D90" s="156"/>
      <c r="E90" s="156"/>
      <c r="F90" s="156"/>
      <c r="G90" s="156"/>
      <c r="H90" s="156"/>
      <c r="I90" s="156"/>
      <c r="J90" s="156"/>
      <c r="AZ90" s="155" t="str">
        <f>B90</f>
        <v xml:space="preserve">        Elektronická podoba soupisu</v>
      </c>
    </row>
    <row r="91" spans="2:52" ht="26.4">
      <c r="B91" s="156" t="s">
        <v>99</v>
      </c>
      <c r="C91" s="156"/>
      <c r="D91" s="156"/>
      <c r="E91" s="156"/>
      <c r="F91" s="156"/>
      <c r="G91" s="156"/>
      <c r="H91" s="156"/>
      <c r="I91" s="156"/>
      <c r="J91" s="156"/>
      <c r="AZ91" s="155" t="str">
        <f>B91</f>
        <v>V souladu se zákonem jsou předložené soupisy zpracovány i v elektronické podobě.  Elektronickou podobou soupisu stavebních prací, dodávek a služeb je formát MS EXCEL.</v>
      </c>
    </row>
    <row r="92" spans="2:52">
      <c r="B92" s="156" t="s">
        <v>100</v>
      </c>
      <c r="C92" s="156"/>
      <c r="D92" s="156"/>
      <c r="E92" s="156"/>
      <c r="F92" s="156"/>
      <c r="G92" s="156"/>
      <c r="H92" s="156"/>
      <c r="I92" s="156"/>
      <c r="J92" s="156"/>
      <c r="AZ92" s="155" t="str">
        <f>B92</f>
        <v>Popis formátu soupisu odpovídá svou strukturou vzorovému soupisu volně dostupnému na internetové adrese:</v>
      </c>
    </row>
    <row r="94" spans="2:52">
      <c r="B94" s="156" t="s">
        <v>101</v>
      </c>
      <c r="C94" s="156"/>
      <c r="D94" s="156"/>
      <c r="E94" s="156"/>
      <c r="F94" s="156"/>
      <c r="G94" s="156"/>
      <c r="H94" s="156"/>
      <c r="I94" s="156"/>
      <c r="J94" s="156"/>
      <c r="AZ94" s="155" t="str">
        <f>B94</f>
        <v>www.stavebnionline.cz/soupis</v>
      </c>
    </row>
    <row r="96" spans="2:52">
      <c r="B96" s="156" t="s">
        <v>102</v>
      </c>
      <c r="C96" s="156"/>
      <c r="D96" s="156"/>
      <c r="E96" s="156"/>
      <c r="F96" s="156"/>
      <c r="G96" s="156"/>
      <c r="H96" s="156"/>
      <c r="I96" s="156"/>
      <c r="J96" s="156"/>
      <c r="AZ96" s="155" t="str">
        <f>B96</f>
        <v xml:space="preserve">        Zpracování elektronické podoby soupisu</v>
      </c>
    </row>
    <row r="97" spans="2:52" ht="52.8">
      <c r="B97" s="156" t="s">
        <v>103</v>
      </c>
      <c r="C97" s="156"/>
      <c r="D97" s="156"/>
      <c r="E97" s="156"/>
      <c r="F97" s="156"/>
      <c r="G97" s="156"/>
      <c r="H97" s="156"/>
      <c r="I97" s="156"/>
      <c r="J97" s="156"/>
      <c r="AZ97" s="155"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c r="B99" s="156" t="s">
        <v>104</v>
      </c>
      <c r="C99" s="156"/>
      <c r="D99" s="156"/>
      <c r="E99" s="156"/>
      <c r="F99" s="156"/>
      <c r="G99" s="156"/>
      <c r="H99" s="156"/>
      <c r="I99" s="156"/>
      <c r="J99" s="156"/>
      <c r="AZ99" s="155" t="str">
        <f>B99</f>
        <v xml:space="preserve">        Jiný formát soupisu</v>
      </c>
    </row>
    <row r="100" spans="2:52" ht="39.6">
      <c r="B100" s="156" t="s">
        <v>105</v>
      </c>
      <c r="C100" s="156"/>
      <c r="D100" s="156"/>
      <c r="E100" s="156"/>
      <c r="F100" s="156"/>
      <c r="G100" s="156"/>
      <c r="H100" s="156"/>
      <c r="I100" s="156"/>
      <c r="J100" s="156"/>
      <c r="AZ100" s="155"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c r="B102" s="156" t="s">
        <v>106</v>
      </c>
      <c r="C102" s="156"/>
      <c r="D102" s="156"/>
      <c r="E102" s="156"/>
      <c r="F102" s="156"/>
      <c r="G102" s="156"/>
      <c r="H102" s="156"/>
      <c r="I102" s="156"/>
      <c r="J102" s="156"/>
      <c r="AZ102" s="155" t="str">
        <f>B102</f>
        <v xml:space="preserve">        Závěrečné ustanovení</v>
      </c>
    </row>
    <row r="103" spans="2:52">
      <c r="B103" s="156" t="s">
        <v>107</v>
      </c>
      <c r="C103" s="156"/>
      <c r="D103" s="156"/>
      <c r="E103" s="156"/>
      <c r="F103" s="156"/>
      <c r="G103" s="156"/>
      <c r="H103" s="156"/>
      <c r="I103" s="156"/>
      <c r="J103" s="156"/>
      <c r="AZ103" s="155" t="str">
        <f>B103</f>
        <v>Ostatní podmínky vztahující se ke zpracování nabídkové ceny jsou uvedeny v zadávací dokumentaci.</v>
      </c>
    </row>
    <row r="111" spans="2:52" ht="15.6">
      <c r="B111" s="27" t="s">
        <v>108</v>
      </c>
    </row>
    <row r="113" spans="1:10" ht="25.5" customHeight="1">
      <c r="A113" s="157"/>
      <c r="B113" s="158" t="s">
        <v>109</v>
      </c>
      <c r="C113" s="159" t="s">
        <v>110</v>
      </c>
      <c r="D113" s="159"/>
      <c r="E113" s="159"/>
      <c r="F113" s="159"/>
      <c r="G113" s="160"/>
      <c r="H113" s="160"/>
      <c r="I113" s="160"/>
      <c r="J113" s="161" t="s">
        <v>111</v>
      </c>
    </row>
    <row r="114" spans="1:10" ht="25.5" customHeight="1">
      <c r="A114" s="162"/>
      <c r="B114" s="163" t="s">
        <v>112</v>
      </c>
      <c r="C114" s="164" t="s">
        <v>113</v>
      </c>
      <c r="D114" s="164"/>
      <c r="E114" s="164"/>
      <c r="F114" s="165"/>
      <c r="G114" s="166"/>
      <c r="H114" s="166"/>
      <c r="I114" s="166"/>
      <c r="J114" s="167">
        <f>'01 59163601A09 Pol'!F8</f>
        <v>0</v>
      </c>
    </row>
    <row r="115" spans="1:10" ht="25.5" customHeight="1">
      <c r="A115" s="162"/>
      <c r="B115" s="162" t="s">
        <v>114</v>
      </c>
      <c r="C115" s="168" t="s">
        <v>115</v>
      </c>
      <c r="D115" s="168"/>
      <c r="E115" s="168"/>
      <c r="F115" s="169"/>
      <c r="G115" s="170"/>
      <c r="H115" s="170"/>
      <c r="I115" s="170"/>
      <c r="J115" s="171">
        <f>'01 59163601C Pol'!F8</f>
        <v>0</v>
      </c>
    </row>
    <row r="116" spans="1:10" ht="25.5" customHeight="1">
      <c r="A116" s="162"/>
      <c r="B116" s="162" t="s">
        <v>116</v>
      </c>
      <c r="C116" s="168" t="s">
        <v>117</v>
      </c>
      <c r="D116" s="168"/>
      <c r="E116" s="168"/>
      <c r="F116" s="169"/>
      <c r="G116" s="170"/>
      <c r="H116" s="170"/>
      <c r="I116" s="170"/>
      <c r="J116" s="171">
        <f>'01 59163601C Pol'!F14</f>
        <v>0</v>
      </c>
    </row>
    <row r="117" spans="1:10" ht="25.5" customHeight="1">
      <c r="A117" s="162"/>
      <c r="B117" s="162" t="s">
        <v>118</v>
      </c>
      <c r="C117" s="168" t="s">
        <v>119</v>
      </c>
      <c r="D117" s="168"/>
      <c r="E117" s="168"/>
      <c r="F117" s="169"/>
      <c r="G117" s="170"/>
      <c r="H117" s="170"/>
      <c r="I117" s="170"/>
      <c r="J117" s="171">
        <f>'01 59163601A08 Pol'!F8</f>
        <v>0</v>
      </c>
    </row>
    <row r="118" spans="1:10" ht="25.5" customHeight="1">
      <c r="A118" s="162"/>
      <c r="B118" s="162" t="s">
        <v>120</v>
      </c>
      <c r="C118" s="168" t="s">
        <v>121</v>
      </c>
      <c r="D118" s="168"/>
      <c r="E118" s="168"/>
      <c r="F118" s="169"/>
      <c r="G118" s="170"/>
      <c r="H118" s="170"/>
      <c r="I118" s="170"/>
      <c r="J118" s="171">
        <f>'01 59163601A07 Pol'!F8</f>
        <v>0</v>
      </c>
    </row>
    <row r="119" spans="1:10" ht="25.5" customHeight="1">
      <c r="A119" s="162"/>
      <c r="B119" s="162" t="s">
        <v>122</v>
      </c>
      <c r="C119" s="168" t="s">
        <v>123</v>
      </c>
      <c r="D119" s="168"/>
      <c r="E119" s="168"/>
      <c r="F119" s="169"/>
      <c r="G119" s="170"/>
      <c r="H119" s="170"/>
      <c r="I119" s="170"/>
      <c r="J119" s="171">
        <f>'01 59163601A01 Pol'!F8+'01 59163601A02 Pol'!F8+'01 59163601C Pol'!F23</f>
        <v>0</v>
      </c>
    </row>
    <row r="120" spans="1:10" ht="25.5" customHeight="1">
      <c r="A120" s="162"/>
      <c r="B120" s="162" t="s">
        <v>124</v>
      </c>
      <c r="C120" s="168" t="s">
        <v>125</v>
      </c>
      <c r="D120" s="168"/>
      <c r="E120" s="168"/>
      <c r="F120" s="169"/>
      <c r="G120" s="170"/>
      <c r="H120" s="170"/>
      <c r="I120" s="170"/>
      <c r="J120" s="171">
        <f>'01 59163601A01 Pol'!F13+'01 59163601A02 Pol'!F16+'01 59163601C Pol'!F46</f>
        <v>0</v>
      </c>
    </row>
    <row r="121" spans="1:10" ht="25.5" customHeight="1">
      <c r="A121" s="162"/>
      <c r="B121" s="162" t="s">
        <v>126</v>
      </c>
      <c r="C121" s="168" t="s">
        <v>127</v>
      </c>
      <c r="D121" s="168"/>
      <c r="E121" s="168"/>
      <c r="F121" s="169"/>
      <c r="G121" s="170"/>
      <c r="H121" s="170"/>
      <c r="I121" s="170"/>
      <c r="J121" s="171">
        <f>'01 59163601A01 Pol'!F42+'01 59163601C Pol'!F92</f>
        <v>0</v>
      </c>
    </row>
    <row r="122" spans="1:10" ht="25.5" customHeight="1">
      <c r="A122" s="162"/>
      <c r="B122" s="162" t="s">
        <v>128</v>
      </c>
      <c r="C122" s="168" t="s">
        <v>129</v>
      </c>
      <c r="D122" s="168"/>
      <c r="E122" s="168"/>
      <c r="F122" s="169"/>
      <c r="G122" s="170"/>
      <c r="H122" s="170"/>
      <c r="I122" s="170"/>
      <c r="J122" s="171">
        <f>'01 59163601A01 Pol'!F210+'01 59163601C Pol'!F95</f>
        <v>0</v>
      </c>
    </row>
    <row r="123" spans="1:10" ht="25.5" customHeight="1">
      <c r="A123" s="162"/>
      <c r="B123" s="162" t="s">
        <v>130</v>
      </c>
      <c r="C123" s="168" t="s">
        <v>131</v>
      </c>
      <c r="D123" s="168"/>
      <c r="E123" s="168"/>
      <c r="F123" s="169"/>
      <c r="G123" s="170"/>
      <c r="H123" s="170"/>
      <c r="I123" s="170"/>
      <c r="J123" s="171">
        <f>'01 59163601C Pol'!F107</f>
        <v>0</v>
      </c>
    </row>
    <row r="124" spans="1:10" ht="25.5" customHeight="1">
      <c r="A124" s="162"/>
      <c r="B124" s="162" t="s">
        <v>132</v>
      </c>
      <c r="C124" s="168" t="s">
        <v>133</v>
      </c>
      <c r="D124" s="168"/>
      <c r="E124" s="168"/>
      <c r="F124" s="169"/>
      <c r="G124" s="170"/>
      <c r="H124" s="170"/>
      <c r="I124" s="170"/>
      <c r="J124" s="171">
        <f>'01 59163601C Pol'!F129</f>
        <v>0</v>
      </c>
    </row>
    <row r="125" spans="1:10" ht="25.5" customHeight="1">
      <c r="A125" s="162"/>
      <c r="B125" s="162" t="s">
        <v>134</v>
      </c>
      <c r="C125" s="168" t="s">
        <v>135</v>
      </c>
      <c r="D125" s="168"/>
      <c r="E125" s="168"/>
      <c r="F125" s="169"/>
      <c r="G125" s="170"/>
      <c r="H125" s="170"/>
      <c r="I125" s="170"/>
      <c r="J125" s="171">
        <f>'01 59163601A01 Pol'!F219+'01 59163601C Pol'!F134</f>
        <v>0</v>
      </c>
    </row>
    <row r="126" spans="1:10" ht="25.5" customHeight="1">
      <c r="A126" s="162"/>
      <c r="B126" s="162" t="s">
        <v>136</v>
      </c>
      <c r="C126" s="168" t="s">
        <v>137</v>
      </c>
      <c r="D126" s="168"/>
      <c r="E126" s="168"/>
      <c r="F126" s="169"/>
      <c r="G126" s="170"/>
      <c r="H126" s="170"/>
      <c r="I126" s="170"/>
      <c r="J126" s="171">
        <f>'01 59163601A01 Pol'!F251+'01 59163601A20 Pol'!F8+'01 59163601C Pol'!F138</f>
        <v>0</v>
      </c>
    </row>
    <row r="127" spans="1:10" ht="25.5" customHeight="1">
      <c r="A127" s="162"/>
      <c r="B127" s="162" t="s">
        <v>138</v>
      </c>
      <c r="C127" s="168" t="s">
        <v>139</v>
      </c>
      <c r="D127" s="168"/>
      <c r="E127" s="168"/>
      <c r="F127" s="169"/>
      <c r="G127" s="170"/>
      <c r="H127" s="170"/>
      <c r="I127" s="170"/>
      <c r="J127" s="171">
        <f>'01 59163601A01 Pol'!F254+'01 59163601A02 Pol'!F33+'01 59163601A08 Pol'!F38+'01 59163601A11 Pol'!F8+'01 59163601C Pol'!F163</f>
        <v>0</v>
      </c>
    </row>
    <row r="128" spans="1:10" ht="25.5" customHeight="1">
      <c r="A128" s="162"/>
      <c r="B128" s="162" t="s">
        <v>140</v>
      </c>
      <c r="C128" s="168" t="s">
        <v>141</v>
      </c>
      <c r="D128" s="168"/>
      <c r="E128" s="168"/>
      <c r="F128" s="169"/>
      <c r="G128" s="170"/>
      <c r="H128" s="170"/>
      <c r="I128" s="170"/>
      <c r="J128" s="171">
        <f>'01 59163601A01 Pol'!F262+'01 59163601A02 Pol'!F59+'01 59163601A07 Pol'!F37+'01 59163601A08 Pol'!F44+'01 59163601A09 Pol'!F47+'01 59163601C Pol'!F212</f>
        <v>0</v>
      </c>
    </row>
    <row r="129" spans="1:10" ht="25.5" customHeight="1">
      <c r="A129" s="162"/>
      <c r="B129" s="162" t="s">
        <v>142</v>
      </c>
      <c r="C129" s="168" t="s">
        <v>143</v>
      </c>
      <c r="D129" s="168"/>
      <c r="E129" s="168"/>
      <c r="F129" s="169"/>
      <c r="G129" s="170"/>
      <c r="H129" s="170"/>
      <c r="I129" s="170"/>
      <c r="J129" s="171">
        <f>'01 59163601A08 Pol'!F52</f>
        <v>0</v>
      </c>
    </row>
    <row r="130" spans="1:10" ht="25.5" customHeight="1">
      <c r="A130" s="162"/>
      <c r="B130" s="162" t="s">
        <v>144</v>
      </c>
      <c r="C130" s="168" t="s">
        <v>145</v>
      </c>
      <c r="D130" s="168"/>
      <c r="E130" s="168"/>
      <c r="F130" s="169"/>
      <c r="G130" s="170"/>
      <c r="H130" s="170"/>
      <c r="I130" s="170"/>
      <c r="J130" s="171">
        <f>'01 59163601A01 Pol'!F270</f>
        <v>0</v>
      </c>
    </row>
    <row r="131" spans="1:10" ht="25.5" customHeight="1">
      <c r="A131" s="162"/>
      <c r="B131" s="162" t="s">
        <v>146</v>
      </c>
      <c r="C131" s="168" t="s">
        <v>147</v>
      </c>
      <c r="D131" s="168"/>
      <c r="E131" s="168"/>
      <c r="F131" s="169"/>
      <c r="G131" s="170"/>
      <c r="H131" s="170"/>
      <c r="I131" s="170"/>
      <c r="J131" s="171">
        <f>'01 59163601C Pol'!F220</f>
        <v>0</v>
      </c>
    </row>
    <row r="132" spans="1:10" ht="25.5" customHeight="1">
      <c r="A132" s="162"/>
      <c r="B132" s="162" t="s">
        <v>148</v>
      </c>
      <c r="C132" s="168" t="s">
        <v>149</v>
      </c>
      <c r="D132" s="168"/>
      <c r="E132" s="168"/>
      <c r="F132" s="169"/>
      <c r="G132" s="170"/>
      <c r="H132" s="170"/>
      <c r="I132" s="170"/>
      <c r="J132" s="171">
        <f>'01 59163601C Pol'!F222</f>
        <v>0</v>
      </c>
    </row>
    <row r="133" spans="1:10" ht="25.5" customHeight="1">
      <c r="A133" s="162"/>
      <c r="B133" s="162" t="s">
        <v>150</v>
      </c>
      <c r="C133" s="168" t="s">
        <v>151</v>
      </c>
      <c r="D133" s="168"/>
      <c r="E133" s="168"/>
      <c r="F133" s="169"/>
      <c r="G133" s="170"/>
      <c r="H133" s="170"/>
      <c r="I133" s="170"/>
      <c r="J133" s="171">
        <f>'01 59163601B30 Pol'!F8+'01 59163601C Pol'!F235</f>
        <v>0</v>
      </c>
    </row>
    <row r="134" spans="1:10" ht="25.5" customHeight="1">
      <c r="A134" s="162"/>
      <c r="B134" s="162" t="s">
        <v>152</v>
      </c>
      <c r="C134" s="168" t="s">
        <v>153</v>
      </c>
      <c r="D134" s="168"/>
      <c r="E134" s="168"/>
      <c r="F134" s="169"/>
      <c r="G134" s="170"/>
      <c r="H134" s="170"/>
      <c r="I134" s="170"/>
      <c r="J134" s="171">
        <f>'01 59163601A01 Pol'!F297+'01 59163601A03 Pol'!F8+'01 59163601C Pol'!F237</f>
        <v>0</v>
      </c>
    </row>
    <row r="135" spans="1:10" ht="25.5" customHeight="1">
      <c r="A135" s="162"/>
      <c r="B135" s="162" t="s">
        <v>154</v>
      </c>
      <c r="C135" s="168" t="s">
        <v>155</v>
      </c>
      <c r="D135" s="168"/>
      <c r="E135" s="168"/>
      <c r="F135" s="169"/>
      <c r="G135" s="170"/>
      <c r="H135" s="170"/>
      <c r="I135" s="170"/>
      <c r="J135" s="171">
        <f>'01 59163601A02 Pol'!F67+'01 59163601A03 Pol'!F62</f>
        <v>0</v>
      </c>
    </row>
    <row r="136" spans="1:10" ht="25.5" customHeight="1">
      <c r="A136" s="162"/>
      <c r="B136" s="162" t="s">
        <v>156</v>
      </c>
      <c r="C136" s="168" t="s">
        <v>157</v>
      </c>
      <c r="D136" s="168"/>
      <c r="E136" s="168"/>
      <c r="F136" s="169"/>
      <c r="G136" s="170"/>
      <c r="H136" s="170"/>
      <c r="I136" s="170"/>
      <c r="J136" s="171">
        <f>'01 59163601A02 Pol'!F97+'01 59163601C Pol'!F275</f>
        <v>0</v>
      </c>
    </row>
    <row r="137" spans="1:10" ht="25.5" customHeight="1">
      <c r="A137" s="162"/>
      <c r="B137" s="162" t="s">
        <v>158</v>
      </c>
      <c r="C137" s="168" t="s">
        <v>159</v>
      </c>
      <c r="D137" s="168"/>
      <c r="E137" s="168"/>
      <c r="F137" s="169"/>
      <c r="G137" s="170"/>
      <c r="H137" s="170"/>
      <c r="I137" s="170"/>
      <c r="J137" s="171">
        <f>'01 59163601C Pol'!F280</f>
        <v>0</v>
      </c>
    </row>
    <row r="138" spans="1:10" ht="25.5" customHeight="1">
      <c r="A138" s="162"/>
      <c r="B138" s="162" t="s">
        <v>160</v>
      </c>
      <c r="C138" s="168" t="s">
        <v>161</v>
      </c>
      <c r="D138" s="168"/>
      <c r="E138" s="168"/>
      <c r="F138" s="169"/>
      <c r="G138" s="170"/>
      <c r="H138" s="170"/>
      <c r="I138" s="170"/>
      <c r="J138" s="171">
        <f>'01 59163601A01 Pol'!F310+'01 59163601C Pol'!F290</f>
        <v>0</v>
      </c>
    </row>
    <row r="139" spans="1:10" ht="25.5" customHeight="1">
      <c r="A139" s="162"/>
      <c r="B139" s="162" t="s">
        <v>162</v>
      </c>
      <c r="C139" s="168" t="s">
        <v>163</v>
      </c>
      <c r="D139" s="168"/>
      <c r="E139" s="168"/>
      <c r="F139" s="169"/>
      <c r="G139" s="170"/>
      <c r="H139" s="170"/>
      <c r="I139" s="170"/>
      <c r="J139" s="171">
        <f>'01 59163601C Pol'!F333</f>
        <v>0</v>
      </c>
    </row>
    <row r="140" spans="1:10" ht="25.5" customHeight="1">
      <c r="A140" s="162"/>
      <c r="B140" s="162" t="s">
        <v>164</v>
      </c>
      <c r="C140" s="168" t="s">
        <v>165</v>
      </c>
      <c r="D140" s="168"/>
      <c r="E140" s="168"/>
      <c r="F140" s="169"/>
      <c r="G140" s="170"/>
      <c r="H140" s="170"/>
      <c r="I140" s="170"/>
      <c r="J140" s="171">
        <f>'01 59163601C Pol'!F337</f>
        <v>0</v>
      </c>
    </row>
    <row r="141" spans="1:10" ht="25.5" customHeight="1">
      <c r="A141" s="162"/>
      <c r="B141" s="162" t="s">
        <v>166</v>
      </c>
      <c r="C141" s="168" t="s">
        <v>167</v>
      </c>
      <c r="D141" s="168"/>
      <c r="E141" s="168"/>
      <c r="F141" s="169"/>
      <c r="G141" s="170"/>
      <c r="H141" s="170"/>
      <c r="I141" s="170"/>
      <c r="J141" s="171">
        <f>'01 59163601A10 Pol'!F8</f>
        <v>0</v>
      </c>
    </row>
    <row r="142" spans="1:10" ht="25.5" customHeight="1">
      <c r="A142" s="162"/>
      <c r="B142" s="162" t="s">
        <v>168</v>
      </c>
      <c r="C142" s="168" t="s">
        <v>169</v>
      </c>
      <c r="D142" s="168"/>
      <c r="E142" s="168"/>
      <c r="F142" s="169"/>
      <c r="G142" s="170"/>
      <c r="H142" s="170"/>
      <c r="I142" s="170"/>
      <c r="J142" s="171">
        <f>'01 59163601C Pol'!F339</f>
        <v>0</v>
      </c>
    </row>
    <row r="143" spans="1:10" ht="25.5" customHeight="1">
      <c r="A143" s="162"/>
      <c r="B143" s="172" t="s">
        <v>170</v>
      </c>
      <c r="C143" s="173" t="s">
        <v>171</v>
      </c>
      <c r="D143" s="173"/>
      <c r="E143" s="173"/>
      <c r="F143" s="174"/>
      <c r="G143" s="175"/>
      <c r="H143" s="175"/>
      <c r="I143" s="175"/>
      <c r="J143" s="176">
        <f>'01 59163601B35 Pol'!F8</f>
        <v>0</v>
      </c>
    </row>
    <row r="144" spans="1:10" ht="25.5" customHeight="1">
      <c r="A144" s="177"/>
      <c r="B144" s="178" t="s">
        <v>172</v>
      </c>
      <c r="C144" s="179"/>
      <c r="D144" s="179"/>
      <c r="E144" s="179"/>
      <c r="F144" s="180"/>
      <c r="G144" s="181"/>
      <c r="H144" s="181"/>
      <c r="I144" s="181"/>
      <c r="J144" s="182">
        <f>SUM(J114:J143)</f>
        <v>0</v>
      </c>
    </row>
    <row r="145" spans="1:10">
      <c r="A145" s="112"/>
      <c r="B145" s="112"/>
      <c r="C145" s="112"/>
      <c r="D145" s="112"/>
      <c r="E145" s="112"/>
      <c r="F145" s="112"/>
      <c r="G145" s="113"/>
      <c r="H145" s="112"/>
      <c r="I145" s="113"/>
      <c r="J145" s="114"/>
    </row>
    <row r="146" spans="1:10">
      <c r="A146" s="112"/>
      <c r="B146" s="112"/>
      <c r="C146" s="112"/>
      <c r="D146" s="112"/>
      <c r="E146" s="112"/>
      <c r="F146" s="112"/>
      <c r="G146" s="113"/>
      <c r="H146" s="112"/>
      <c r="I146" s="113"/>
      <c r="J146" s="114"/>
    </row>
    <row r="147" spans="1:10">
      <c r="A147" s="112"/>
      <c r="B147" s="112"/>
      <c r="C147" s="112"/>
      <c r="D147" s="112"/>
      <c r="E147" s="112"/>
      <c r="F147" s="112"/>
      <c r="G147" s="113"/>
      <c r="H147" s="112"/>
      <c r="I147" s="113"/>
      <c r="J147" s="114"/>
    </row>
  </sheetData>
  <sheetProtection password="C71F"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75">
    <mergeCell ref="C141:I141"/>
    <mergeCell ref="C142:I142"/>
    <mergeCell ref="C143:I143"/>
    <mergeCell ref="C135:I135"/>
    <mergeCell ref="C136:I136"/>
    <mergeCell ref="C137:I137"/>
    <mergeCell ref="C138:I138"/>
    <mergeCell ref="C139:I139"/>
    <mergeCell ref="C140:I140"/>
    <mergeCell ref="C129:I129"/>
    <mergeCell ref="C130:I130"/>
    <mergeCell ref="C131:I131"/>
    <mergeCell ref="C132:I132"/>
    <mergeCell ref="C133:I133"/>
    <mergeCell ref="C134:I134"/>
    <mergeCell ref="C123:I123"/>
    <mergeCell ref="C124:I124"/>
    <mergeCell ref="C125:I125"/>
    <mergeCell ref="C126:I126"/>
    <mergeCell ref="C127:I127"/>
    <mergeCell ref="C128:I128"/>
    <mergeCell ref="C117:I117"/>
    <mergeCell ref="C118:I118"/>
    <mergeCell ref="C119:I119"/>
    <mergeCell ref="C120:I120"/>
    <mergeCell ref="C121:I121"/>
    <mergeCell ref="C122:I122"/>
    <mergeCell ref="B100:J100"/>
    <mergeCell ref="B102:J102"/>
    <mergeCell ref="B103:J103"/>
    <mergeCell ref="C114:I114"/>
    <mergeCell ref="C115:I115"/>
    <mergeCell ref="C116:I116"/>
    <mergeCell ref="B91:J91"/>
    <mergeCell ref="B92:J92"/>
    <mergeCell ref="B94:J94"/>
    <mergeCell ref="B96:J96"/>
    <mergeCell ref="B97:J97"/>
    <mergeCell ref="B99:J99"/>
    <mergeCell ref="B78:J78"/>
    <mergeCell ref="B79:J79"/>
    <mergeCell ref="B83:J83"/>
    <mergeCell ref="B85:J85"/>
    <mergeCell ref="B88:J88"/>
    <mergeCell ref="B90:J90"/>
    <mergeCell ref="B69:J69"/>
    <mergeCell ref="B71:J71"/>
    <mergeCell ref="B72:J72"/>
    <mergeCell ref="B73:J73"/>
    <mergeCell ref="B75:J75"/>
    <mergeCell ref="B76:J76"/>
    <mergeCell ref="B59:J59"/>
    <mergeCell ref="B61:J61"/>
    <mergeCell ref="B63:J63"/>
    <mergeCell ref="B64:J64"/>
    <mergeCell ref="B66:J66"/>
    <mergeCell ref="B68:J68"/>
    <mergeCell ref="B50:J50"/>
    <mergeCell ref="B52:J52"/>
    <mergeCell ref="B53:J53"/>
    <mergeCell ref="B55:J55"/>
    <mergeCell ref="B56:J56"/>
    <mergeCell ref="B58:J58"/>
    <mergeCell ref="B43:J43"/>
    <mergeCell ref="B44:J44"/>
    <mergeCell ref="B45:J45"/>
    <mergeCell ref="B46:J46"/>
    <mergeCell ref="B47:J47"/>
    <mergeCell ref="B48:J48"/>
    <mergeCell ref="B24:E24"/>
    <mergeCell ref="B33:J33"/>
    <mergeCell ref="B35:J35"/>
    <mergeCell ref="B37:J37"/>
    <mergeCell ref="B38:J38"/>
    <mergeCell ref="B40:J40"/>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style="35" customWidth="1"/>
  </cols>
  <sheetData>
    <row r="1" spans="1:8" ht="13.8" thickTop="1">
      <c r="A1" s="23" t="s">
        <v>1</v>
      </c>
      <c r="B1" s="28" t="str">
        <f>Stavba!CisloStavby</f>
        <v>591636</v>
      </c>
      <c r="C1" s="31" t="str">
        <f>Stavba!NazevStavby</f>
        <v>Energetické úspory bytových domů ul. Rokycanova a Kobrova</v>
      </c>
      <c r="D1" s="31"/>
      <c r="E1" s="31"/>
      <c r="F1" s="31"/>
      <c r="G1" s="24"/>
      <c r="H1" s="33"/>
    </row>
    <row r="2" spans="1:8" ht="13.8" thickBot="1">
      <c r="A2" s="25" t="s">
        <v>27</v>
      </c>
      <c r="B2" s="30"/>
      <c r="C2" s="92"/>
      <c r="D2" s="92"/>
      <c r="E2" s="92"/>
      <c r="F2" s="92"/>
      <c r="G2" s="26" t="s">
        <v>15</v>
      </c>
      <c r="H2" s="34"/>
    </row>
    <row r="3" spans="1:8" ht="13.8" thickTop="1"/>
    <row r="4" spans="1:8" ht="17.399999999999999">
      <c r="A4" s="91" t="s">
        <v>16</v>
      </c>
      <c r="B4" s="91"/>
      <c r="C4" s="91"/>
      <c r="D4" s="91"/>
      <c r="E4" s="91"/>
      <c r="F4" s="91"/>
      <c r="G4" s="91"/>
      <c r="H4" s="91"/>
    </row>
    <row r="6" spans="1:8" ht="15.6">
      <c r="A6" s="32" t="s">
        <v>24</v>
      </c>
      <c r="B6" s="29">
        <f>B2</f>
        <v>0</v>
      </c>
    </row>
    <row r="7" spans="1:8" ht="15.6">
      <c r="B7" s="93">
        <f>C2</f>
        <v>0</v>
      </c>
      <c r="C7" s="94"/>
      <c r="D7" s="94"/>
      <c r="E7" s="94"/>
      <c r="F7" s="94"/>
      <c r="G7" s="94"/>
    </row>
    <row r="9" spans="1:8" s="32" customFormat="1" ht="12.75" customHeight="1">
      <c r="A9" s="32" t="s">
        <v>26</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1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95" t="s">
        <v>28</v>
      </c>
      <c r="B1" s="95"/>
      <c r="C1" s="96"/>
      <c r="D1" s="95"/>
      <c r="E1" s="95"/>
      <c r="F1" s="95"/>
      <c r="G1" s="95"/>
    </row>
    <row r="2" spans="1:7" ht="13.8" thickTop="1">
      <c r="A2" s="55" t="s">
        <v>29</v>
      </c>
      <c r="B2" s="56"/>
      <c r="C2" s="97"/>
      <c r="D2" s="97"/>
      <c r="E2" s="97"/>
      <c r="F2" s="97"/>
      <c r="G2" s="98"/>
    </row>
    <row r="3" spans="1:7">
      <c r="A3" s="57" t="s">
        <v>30</v>
      </c>
      <c r="B3" s="58"/>
      <c r="C3" s="99"/>
      <c r="D3" s="99"/>
      <c r="E3" s="99"/>
      <c r="F3" s="99"/>
      <c r="G3" s="100"/>
    </row>
    <row r="4" spans="1:7" ht="13.8" thickBot="1">
      <c r="A4" s="59" t="s">
        <v>31</v>
      </c>
      <c r="B4" s="60"/>
      <c r="C4" s="101"/>
      <c r="D4" s="101"/>
      <c r="E4" s="101"/>
      <c r="F4" s="101"/>
      <c r="G4" s="102"/>
    </row>
    <row r="5" spans="1:7" ht="14.4" thickTop="1" thickBot="1">
      <c r="B5" s="61"/>
      <c r="C5" s="62"/>
      <c r="D5" s="63"/>
    </row>
    <row r="6" spans="1:7" ht="13.8" thickBot="1">
      <c r="A6" s="64" t="s">
        <v>32</v>
      </c>
      <c r="B6" s="65" t="s">
        <v>33</v>
      </c>
      <c r="C6" s="66" t="s">
        <v>34</v>
      </c>
      <c r="D6" s="67" t="s">
        <v>35</v>
      </c>
      <c r="E6" s="68" t="s">
        <v>36</v>
      </c>
      <c r="F6" s="69" t="s">
        <v>37</v>
      </c>
      <c r="G6" s="70" t="s">
        <v>38</v>
      </c>
    </row>
    <row r="7" spans="1:7" ht="14.4" thickTop="1" thickBot="1">
      <c r="A7" s="71"/>
      <c r="B7" s="72"/>
      <c r="C7" s="73"/>
      <c r="D7" s="74"/>
      <c r="E7" s="75"/>
      <c r="F7" s="76"/>
      <c r="G7" s="77"/>
    </row>
  </sheetData>
  <sheetProtection password="C71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142"/>
  <sheetViews>
    <sheetView showGridLines="0" tabSelected="1" topLeftCell="A16" workbookViewId="0"/>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customWidth="1"/>
    <col min="15" max="16" width="0" hidden="1" customWidth="1"/>
    <col min="55" max="55" width="47.109375" customWidth="1"/>
  </cols>
  <sheetData>
    <row r="1" spans="1:15" ht="13.8" customHeight="1" thickTop="1">
      <c r="A1" s="23" t="s">
        <v>1</v>
      </c>
      <c r="B1" s="28" t="str">
        <f>Stavba!CisloStavby</f>
        <v>591636</v>
      </c>
      <c r="C1" s="31" t="str">
        <f>Stavba!NazevStavby</f>
        <v>Energetické úspory bytových domů ul. Rokycanova a Kobrova</v>
      </c>
      <c r="D1" s="31"/>
      <c r="E1" s="31"/>
      <c r="F1" s="31"/>
      <c r="G1" s="24"/>
      <c r="H1" s="33"/>
    </row>
    <row r="2" spans="1:15" ht="13.8" customHeight="1" thickBot="1">
      <c r="A2" s="25" t="s">
        <v>27</v>
      </c>
      <c r="B2" s="183" t="s">
        <v>55</v>
      </c>
      <c r="C2" s="184" t="s">
        <v>56</v>
      </c>
      <c r="D2" s="92"/>
      <c r="E2" s="92"/>
      <c r="F2" s="92"/>
      <c r="G2" s="26" t="s">
        <v>15</v>
      </c>
      <c r="H2" s="185" t="s">
        <v>57</v>
      </c>
      <c r="O2" s="8" t="s">
        <v>173</v>
      </c>
    </row>
    <row r="3" spans="1:15" ht="13.8" customHeight="1" thickTop="1">
      <c r="H3" s="35"/>
    </row>
    <row r="4" spans="1:15" ht="17.399999999999999" customHeight="1">
      <c r="A4" s="91" t="s">
        <v>16</v>
      </c>
      <c r="B4" s="91"/>
      <c r="C4" s="91"/>
      <c r="D4" s="91"/>
      <c r="E4" s="91"/>
      <c r="F4" s="91"/>
      <c r="G4" s="91"/>
      <c r="H4" s="91"/>
    </row>
    <row r="5" spans="1:15" ht="13.2" customHeight="1">
      <c r="H5" s="35"/>
    </row>
    <row r="6" spans="1:15" ht="15.6" customHeight="1">
      <c r="A6" s="32" t="s">
        <v>24</v>
      </c>
      <c r="B6" s="29" t="str">
        <f>B2</f>
        <v>01</v>
      </c>
      <c r="H6" s="35"/>
    </row>
    <row r="7" spans="1:15" ht="15.6" customHeight="1">
      <c r="B7" s="93" t="str">
        <f>C2</f>
        <v>Bytový dům na ul. Kobrova č.p. 644/6</v>
      </c>
      <c r="C7" s="94"/>
      <c r="D7" s="94"/>
      <c r="E7" s="94"/>
      <c r="F7" s="94"/>
      <c r="G7" s="94"/>
      <c r="H7" s="35"/>
    </row>
    <row r="8" spans="1:15" ht="13.2" customHeight="1">
      <c r="H8" s="35"/>
    </row>
    <row r="9" spans="1:15" ht="12.75" customHeight="1">
      <c r="A9" s="32" t="s">
        <v>26</v>
      </c>
      <c r="B9" s="186" t="s">
        <v>174</v>
      </c>
      <c r="C9" s="186" t="s">
        <v>175</v>
      </c>
      <c r="D9" s="32"/>
      <c r="E9" s="32"/>
      <c r="F9" s="32"/>
      <c r="G9" s="32"/>
      <c r="H9" s="36"/>
      <c r="I9" s="32"/>
      <c r="J9" s="32"/>
    </row>
    <row r="10" spans="1:15" ht="12.75" customHeight="1">
      <c r="A10" s="32"/>
      <c r="B10" s="186" t="s">
        <v>176</v>
      </c>
      <c r="C10" s="186" t="s">
        <v>177</v>
      </c>
      <c r="D10" s="32"/>
      <c r="E10" s="32"/>
      <c r="F10" s="32"/>
      <c r="G10" s="32"/>
      <c r="H10" s="36"/>
      <c r="I10" s="32"/>
      <c r="J10" s="32"/>
    </row>
    <row r="11" spans="1:15" ht="12.75" customHeight="1">
      <c r="A11" s="32"/>
      <c r="B11" s="186" t="s">
        <v>178</v>
      </c>
      <c r="C11" s="186" t="s">
        <v>179</v>
      </c>
      <c r="D11" s="32"/>
      <c r="E11" s="32"/>
      <c r="F11" s="32"/>
      <c r="G11" s="32"/>
      <c r="H11" s="36"/>
      <c r="I11" s="32"/>
      <c r="J11" s="32"/>
    </row>
    <row r="12" spans="1:15" ht="12.75" customHeight="1">
      <c r="A12" s="32"/>
      <c r="B12" s="32"/>
      <c r="C12" s="32"/>
      <c r="D12" s="32"/>
      <c r="E12" s="32"/>
      <c r="F12" s="32"/>
      <c r="G12" s="32"/>
      <c r="H12" s="36"/>
      <c r="I12" s="32"/>
      <c r="J12" s="32"/>
    </row>
    <row r="13" spans="1:15" ht="12.75" customHeight="1">
      <c r="A13" s="32"/>
      <c r="B13" s="186" t="s">
        <v>180</v>
      </c>
      <c r="C13" s="186" t="s">
        <v>181</v>
      </c>
      <c r="D13" s="32"/>
      <c r="E13" s="32"/>
      <c r="F13" s="32"/>
      <c r="G13" s="32"/>
      <c r="H13" s="36"/>
      <c r="I13" s="32"/>
      <c r="J13" s="32"/>
    </row>
    <row r="14" spans="1:15" ht="12.75" customHeight="1">
      <c r="A14" s="32"/>
      <c r="B14" s="32"/>
      <c r="C14" s="32"/>
      <c r="D14" s="32"/>
      <c r="E14" s="32"/>
      <c r="F14" s="32"/>
      <c r="G14" s="32"/>
      <c r="H14" s="36"/>
      <c r="I14" s="32"/>
      <c r="J14" s="32"/>
    </row>
    <row r="15" spans="1:15" ht="12.75" customHeight="1">
      <c r="A15" s="32"/>
      <c r="B15" s="186" t="s">
        <v>57</v>
      </c>
      <c r="C15" s="32"/>
      <c r="D15" s="32"/>
      <c r="E15" s="32"/>
      <c r="F15" s="32"/>
      <c r="G15" s="32"/>
      <c r="H15" s="36"/>
      <c r="I15" s="32"/>
      <c r="J15" s="32"/>
    </row>
    <row r="16" spans="1:15" ht="12.75" customHeight="1">
      <c r="A16" s="32"/>
      <c r="B16" s="32"/>
      <c r="C16" s="32"/>
      <c r="D16" s="32"/>
      <c r="E16" s="32"/>
      <c r="F16" s="32"/>
      <c r="G16" s="32"/>
      <c r="H16" s="36"/>
      <c r="I16" s="32"/>
      <c r="J16" s="32"/>
    </row>
    <row r="17" spans="1:16" ht="12.75" customHeight="1">
      <c r="A17" s="32" t="s">
        <v>182</v>
      </c>
      <c r="B17" s="32"/>
      <c r="C17" s="186"/>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87" t="s">
        <v>183</v>
      </c>
      <c r="B19" s="188"/>
      <c r="C19" s="188"/>
      <c r="D19" s="188"/>
      <c r="E19" s="188"/>
      <c r="F19" s="188"/>
      <c r="G19" s="188"/>
      <c r="H19" s="189"/>
      <c r="I19" s="32"/>
      <c r="J19" s="32"/>
    </row>
    <row r="20" spans="1:16" ht="12.75" customHeight="1">
      <c r="A20" s="197" t="s">
        <v>184</v>
      </c>
      <c r="B20" s="198"/>
      <c r="C20" s="199"/>
      <c r="D20" s="199"/>
      <c r="E20" s="199"/>
      <c r="F20" s="199"/>
      <c r="G20" s="200"/>
      <c r="H20" s="201" t="s">
        <v>185</v>
      </c>
      <c r="I20" s="32"/>
      <c r="J20" s="32"/>
    </row>
    <row r="21" spans="1:16" ht="12.75" customHeight="1">
      <c r="A21" s="195" t="s">
        <v>186</v>
      </c>
      <c r="B21" s="193" t="s">
        <v>187</v>
      </c>
      <c r="C21" s="192"/>
      <c r="D21" s="192"/>
      <c r="E21" s="192"/>
      <c r="F21" s="192"/>
      <c r="G21" s="194"/>
      <c r="H21" s="196">
        <f>'01 59163601A01 Pol'!G323</f>
        <v>0</v>
      </c>
      <c r="I21" s="32"/>
      <c r="J21" s="32"/>
      <c r="O21">
        <f>'01 59163601A01 Pol'!AN6</f>
        <v>0</v>
      </c>
      <c r="P21">
        <f>'01 59163601A01 Pol'!AO6</f>
        <v>0</v>
      </c>
    </row>
    <row r="22" spans="1:16" ht="12.75" customHeight="1">
      <c r="A22" s="195" t="s">
        <v>188</v>
      </c>
      <c r="B22" s="193" t="s">
        <v>189</v>
      </c>
      <c r="C22" s="192"/>
      <c r="D22" s="192"/>
      <c r="E22" s="192"/>
      <c r="F22" s="192"/>
      <c r="G22" s="194"/>
      <c r="H22" s="196">
        <f>'01 59163601A02 Pol'!G126</f>
        <v>0</v>
      </c>
      <c r="I22" s="32"/>
      <c r="J22" s="32"/>
      <c r="O22">
        <f>'01 59163601A02 Pol'!AN6</f>
        <v>0</v>
      </c>
      <c r="P22">
        <f>'01 59163601A02 Pol'!AO6</f>
        <v>0</v>
      </c>
    </row>
    <row r="23" spans="1:16" ht="12.75" customHeight="1">
      <c r="A23" s="195" t="s">
        <v>190</v>
      </c>
      <c r="B23" s="193" t="s">
        <v>191</v>
      </c>
      <c r="C23" s="192"/>
      <c r="D23" s="192"/>
      <c r="E23" s="192"/>
      <c r="F23" s="192"/>
      <c r="G23" s="194"/>
      <c r="H23" s="196">
        <f>'01 59163601A03 Pol'!G169</f>
        <v>0</v>
      </c>
      <c r="I23" s="32"/>
      <c r="J23" s="32"/>
      <c r="O23">
        <f>'01 59163601A03 Pol'!AN6</f>
        <v>0</v>
      </c>
      <c r="P23">
        <f>'01 59163601A03 Pol'!AO6</f>
        <v>0</v>
      </c>
    </row>
    <row r="24" spans="1:16" ht="12.75" customHeight="1">
      <c r="A24" s="195" t="s">
        <v>192</v>
      </c>
      <c r="B24" s="193" t="s">
        <v>193</v>
      </c>
      <c r="C24" s="192"/>
      <c r="D24" s="192"/>
      <c r="E24" s="192"/>
      <c r="F24" s="192"/>
      <c r="G24" s="194"/>
      <c r="H24" s="196">
        <f>'01 59163601A07 Pol'!G47</f>
        <v>0</v>
      </c>
      <c r="I24" s="32"/>
      <c r="J24" s="32"/>
      <c r="O24">
        <f>'01 59163601A07 Pol'!AN6</f>
        <v>0</v>
      </c>
      <c r="P24">
        <f>'01 59163601A07 Pol'!AO6</f>
        <v>0</v>
      </c>
    </row>
    <row r="25" spans="1:16" ht="12.75" customHeight="1">
      <c r="A25" s="195" t="s">
        <v>194</v>
      </c>
      <c r="B25" s="193" t="s">
        <v>195</v>
      </c>
      <c r="C25" s="192"/>
      <c r="D25" s="192"/>
      <c r="E25" s="192"/>
      <c r="F25" s="192"/>
      <c r="G25" s="194"/>
      <c r="H25" s="196">
        <f>'01 59163601A08 Pol'!G88</f>
        <v>0</v>
      </c>
      <c r="I25" s="32"/>
      <c r="J25" s="32"/>
      <c r="O25">
        <f>'01 59163601A08 Pol'!AN6</f>
        <v>0</v>
      </c>
      <c r="P25">
        <f>'01 59163601A08 Pol'!AO6</f>
        <v>0</v>
      </c>
    </row>
    <row r="26" spans="1:16" ht="12.75" customHeight="1">
      <c r="A26" s="195" t="s">
        <v>196</v>
      </c>
      <c r="B26" s="193" t="s">
        <v>197</v>
      </c>
      <c r="C26" s="192"/>
      <c r="D26" s="192"/>
      <c r="E26" s="192"/>
      <c r="F26" s="192"/>
      <c r="G26" s="194"/>
      <c r="H26" s="196">
        <f>'01 59163601A09 Pol'!G57</f>
        <v>0</v>
      </c>
      <c r="I26" s="32"/>
      <c r="J26" s="32"/>
      <c r="O26">
        <f>'01 59163601A09 Pol'!AN6</f>
        <v>0</v>
      </c>
      <c r="P26">
        <f>'01 59163601A09 Pol'!AO6</f>
        <v>0</v>
      </c>
    </row>
    <row r="27" spans="1:16" ht="12.75" customHeight="1">
      <c r="A27" s="195" t="s">
        <v>198</v>
      </c>
      <c r="B27" s="193" t="s">
        <v>199</v>
      </c>
      <c r="C27" s="192"/>
      <c r="D27" s="192"/>
      <c r="E27" s="192"/>
      <c r="F27" s="192"/>
      <c r="G27" s="194"/>
      <c r="H27" s="196">
        <f>'01 59163601A10 Pol'!G26</f>
        <v>0</v>
      </c>
      <c r="I27" s="32"/>
      <c r="J27" s="32"/>
      <c r="O27">
        <f>'01 59163601A10 Pol'!AN6</f>
        <v>0</v>
      </c>
      <c r="P27">
        <f>'01 59163601A10 Pol'!AO6</f>
        <v>0</v>
      </c>
    </row>
    <row r="28" spans="1:16" ht="12.75" customHeight="1">
      <c r="A28" s="195" t="s">
        <v>200</v>
      </c>
      <c r="B28" s="193" t="s">
        <v>201</v>
      </c>
      <c r="C28" s="192"/>
      <c r="D28" s="192"/>
      <c r="E28" s="192"/>
      <c r="F28" s="192"/>
      <c r="G28" s="194"/>
      <c r="H28" s="196">
        <f>'01 59163601A11 Pol'!G15</f>
        <v>0</v>
      </c>
      <c r="I28" s="32"/>
      <c r="J28" s="32"/>
      <c r="O28">
        <f>'01 59163601A11 Pol'!AN6</f>
        <v>0</v>
      </c>
      <c r="P28">
        <f>'01 59163601A11 Pol'!AO6</f>
        <v>0</v>
      </c>
    </row>
    <row r="29" spans="1:16" ht="12.75" customHeight="1">
      <c r="A29" s="195" t="s">
        <v>202</v>
      </c>
      <c r="B29" s="193" t="s">
        <v>203</v>
      </c>
      <c r="C29" s="192"/>
      <c r="D29" s="192"/>
      <c r="E29" s="192"/>
      <c r="F29" s="192"/>
      <c r="G29" s="194"/>
      <c r="H29" s="196">
        <f>'01 59163601A20 Pol'!G13</f>
        <v>0</v>
      </c>
      <c r="I29" s="32"/>
      <c r="J29" s="32"/>
      <c r="O29">
        <f>'01 59163601A20 Pol'!AN6</f>
        <v>0</v>
      </c>
      <c r="P29">
        <f>'01 59163601A20 Pol'!AO6</f>
        <v>0</v>
      </c>
    </row>
    <row r="30" spans="1:16" ht="12.75" customHeight="1">
      <c r="A30" s="195" t="s">
        <v>204</v>
      </c>
      <c r="B30" s="193" t="s">
        <v>205</v>
      </c>
      <c r="C30" s="192"/>
      <c r="D30" s="192"/>
      <c r="E30" s="192"/>
      <c r="F30" s="192"/>
      <c r="G30" s="194"/>
      <c r="H30" s="196">
        <f>'01 59163601B30 Pol'!G12</f>
        <v>0</v>
      </c>
      <c r="I30" s="32"/>
      <c r="J30" s="32"/>
      <c r="O30">
        <f>'01 59163601B30 Pol'!AN6</f>
        <v>0</v>
      </c>
      <c r="P30">
        <f>'01 59163601B30 Pol'!AO6</f>
        <v>0</v>
      </c>
    </row>
    <row r="31" spans="1:16" ht="12.75" customHeight="1">
      <c r="A31" s="195" t="s">
        <v>206</v>
      </c>
      <c r="B31" s="193" t="s">
        <v>207</v>
      </c>
      <c r="C31" s="192"/>
      <c r="D31" s="192"/>
      <c r="E31" s="192"/>
      <c r="F31" s="192"/>
      <c r="G31" s="194"/>
      <c r="H31" s="196">
        <f>'01 59163601B35 Pol'!G13</f>
        <v>0</v>
      </c>
      <c r="I31" s="32"/>
      <c r="J31" s="32"/>
      <c r="O31">
        <f>'01 59163601B35 Pol'!AN6</f>
        <v>0</v>
      </c>
      <c r="P31">
        <f>'01 59163601B35 Pol'!AO6</f>
        <v>0</v>
      </c>
    </row>
    <row r="32" spans="1:16" ht="12.75" customHeight="1">
      <c r="A32" s="195" t="s">
        <v>208</v>
      </c>
      <c r="B32" s="193" t="s">
        <v>209</v>
      </c>
      <c r="C32" s="192"/>
      <c r="D32" s="192"/>
      <c r="E32" s="192"/>
      <c r="F32" s="192"/>
      <c r="G32" s="194"/>
      <c r="H32" s="196">
        <f>'01 59163601C Pol'!G346</f>
        <v>0</v>
      </c>
      <c r="I32" s="32"/>
      <c r="J32" s="32"/>
      <c r="O32">
        <f>'01 59163601C Pol'!AN6</f>
        <v>0</v>
      </c>
      <c r="P32">
        <f>'01 59163601C Pol'!AO6</f>
        <v>0</v>
      </c>
    </row>
    <row r="33" spans="1:55" ht="12.75" customHeight="1" thickBot="1">
      <c r="A33" s="202"/>
      <c r="B33" s="203" t="s">
        <v>210</v>
      </c>
      <c r="C33" s="204"/>
      <c r="D33" s="205" t="str">
        <f>B2</f>
        <v>01</v>
      </c>
      <c r="E33" s="204"/>
      <c r="F33" s="204"/>
      <c r="G33" s="206"/>
      <c r="H33" s="207">
        <f>SUM(H21:H32)</f>
        <v>0</v>
      </c>
      <c r="I33" s="32"/>
      <c r="J33" s="32"/>
    </row>
    <row r="34" spans="1:55" ht="12.75" customHeight="1" thickBot="1">
      <c r="A34" s="32"/>
      <c r="B34" s="32"/>
      <c r="C34" s="32"/>
      <c r="D34" s="32"/>
      <c r="E34" s="32"/>
      <c r="F34" s="32"/>
      <c r="G34" s="32"/>
      <c r="H34" s="208"/>
      <c r="I34" s="32"/>
      <c r="J34" s="32"/>
    </row>
    <row r="35" spans="1:55" ht="12.75" customHeight="1">
      <c r="A35" s="218"/>
      <c r="B35" s="219"/>
      <c r="C35" s="219"/>
      <c r="D35" s="219"/>
      <c r="E35" s="220"/>
      <c r="F35" s="219"/>
      <c r="G35" s="219"/>
      <c r="H35" s="221" t="s">
        <v>59</v>
      </c>
      <c r="I35" s="32"/>
      <c r="J35" s="32"/>
      <c r="O35" s="35">
        <f>H36</f>
        <v>0</v>
      </c>
      <c r="P35" s="35">
        <f>H38</f>
        <v>0</v>
      </c>
    </row>
    <row r="36" spans="1:55" ht="12.75" customHeight="1">
      <c r="A36" s="213" t="s">
        <v>60</v>
      </c>
      <c r="B36" s="209"/>
      <c r="C36" s="209"/>
      <c r="D36" s="209">
        <v>15</v>
      </c>
      <c r="E36" s="210" t="s">
        <v>61</v>
      </c>
      <c r="F36" s="209"/>
      <c r="G36" s="209"/>
      <c r="H36" s="216">
        <f>SUM(O21:O33)</f>
        <v>0</v>
      </c>
      <c r="I36" s="32"/>
      <c r="J36" s="32"/>
    </row>
    <row r="37" spans="1:55" ht="12.75" customHeight="1">
      <c r="A37" s="214" t="s">
        <v>62</v>
      </c>
      <c r="B37" s="190"/>
      <c r="C37" s="190"/>
      <c r="D37" s="190">
        <v>15</v>
      </c>
      <c r="E37" s="211" t="s">
        <v>61</v>
      </c>
      <c r="F37" s="190"/>
      <c r="G37" s="190"/>
      <c r="H37" s="217">
        <f>H36*(D37/100)</f>
        <v>0</v>
      </c>
      <c r="I37" s="32"/>
      <c r="J37" s="32"/>
    </row>
    <row r="38" spans="1:55" ht="12.75" customHeight="1">
      <c r="A38" s="214" t="s">
        <v>60</v>
      </c>
      <c r="B38" s="190"/>
      <c r="C38" s="190"/>
      <c r="D38" s="190">
        <v>21</v>
      </c>
      <c r="E38" s="211" t="s">
        <v>61</v>
      </c>
      <c r="F38" s="190"/>
      <c r="G38" s="190"/>
      <c r="H38" s="217">
        <f>SUM(P21:P33)</f>
        <v>0</v>
      </c>
      <c r="I38" s="32"/>
      <c r="J38" s="32"/>
    </row>
    <row r="39" spans="1:55" ht="12.75" customHeight="1" thickBot="1">
      <c r="A39" s="215" t="s">
        <v>62</v>
      </c>
      <c r="B39" s="191"/>
      <c r="C39" s="191"/>
      <c r="D39" s="191">
        <v>21</v>
      </c>
      <c r="E39" s="212" t="s">
        <v>61</v>
      </c>
      <c r="F39" s="190"/>
      <c r="G39" s="190"/>
      <c r="H39" s="217">
        <f>H38*(D39/100)</f>
        <v>0</v>
      </c>
      <c r="I39" s="32"/>
      <c r="J39" s="32"/>
    </row>
    <row r="40" spans="1:55" ht="12.75" customHeight="1" thickBot="1">
      <c r="A40" s="222" t="s">
        <v>211</v>
      </c>
      <c r="B40" s="223"/>
      <c r="C40" s="223"/>
      <c r="D40" s="223"/>
      <c r="E40" s="223"/>
      <c r="F40" s="224"/>
      <c r="G40" s="225"/>
      <c r="H40" s="226">
        <f>SUM(H36:H39)</f>
        <v>0</v>
      </c>
      <c r="I40" s="32"/>
      <c r="J40" s="32"/>
    </row>
    <row r="41" spans="1:55" ht="12.75" customHeight="1">
      <c r="A41" s="32"/>
      <c r="B41" s="32"/>
      <c r="C41" s="32"/>
      <c r="D41" s="32"/>
      <c r="E41" s="32"/>
      <c r="F41" s="32"/>
      <c r="G41" s="32"/>
      <c r="H41" s="36"/>
      <c r="I41" s="32"/>
      <c r="J41" s="32"/>
    </row>
    <row r="42" spans="1:55" ht="13.8" thickBot="1">
      <c r="A42" s="187" t="s">
        <v>532</v>
      </c>
      <c r="B42" s="188"/>
      <c r="C42" s="188"/>
      <c r="D42" s="250" t="s">
        <v>186</v>
      </c>
      <c r="E42" s="331" t="s">
        <v>187</v>
      </c>
      <c r="F42" s="331"/>
      <c r="G42" s="331"/>
      <c r="H42" s="331"/>
      <c r="I42" s="32"/>
      <c r="J42" s="32"/>
      <c r="BC42" s="155" t="str">
        <f>E42</f>
        <v>Zateplení obvodových konstrukcí na obálce budovy</v>
      </c>
    </row>
    <row r="43" spans="1:55" ht="12.75" customHeight="1">
      <c r="A43" s="197" t="s">
        <v>533</v>
      </c>
      <c r="B43" s="198"/>
      <c r="C43" s="199"/>
      <c r="D43" s="199"/>
      <c r="E43" s="199"/>
      <c r="F43" s="199"/>
      <c r="G43" s="200"/>
      <c r="H43" s="201" t="s">
        <v>185</v>
      </c>
      <c r="I43" s="32"/>
      <c r="J43" s="32"/>
    </row>
    <row r="44" spans="1:55" ht="12.75" customHeight="1">
      <c r="A44" s="195" t="s">
        <v>122</v>
      </c>
      <c r="B44" s="193" t="s">
        <v>123</v>
      </c>
      <c r="C44" s="192"/>
      <c r="D44" s="192"/>
      <c r="E44" s="192"/>
      <c r="F44" s="192"/>
      <c r="G44" s="194"/>
      <c r="H44" s="332">
        <f>'01 59163601A01 Pol'!F8</f>
        <v>0</v>
      </c>
      <c r="I44" s="32"/>
      <c r="J44" s="32"/>
    </row>
    <row r="45" spans="1:55" ht="12.75" customHeight="1">
      <c r="A45" s="195" t="s">
        <v>124</v>
      </c>
      <c r="B45" s="193" t="s">
        <v>125</v>
      </c>
      <c r="C45" s="192"/>
      <c r="D45" s="192"/>
      <c r="E45" s="192"/>
      <c r="F45" s="192"/>
      <c r="G45" s="194"/>
      <c r="H45" s="332">
        <f>'01 59163601A01 Pol'!F13</f>
        <v>0</v>
      </c>
      <c r="I45" s="32"/>
      <c r="J45" s="32"/>
    </row>
    <row r="46" spans="1:55" ht="12.75" customHeight="1">
      <c r="A46" s="195" t="s">
        <v>126</v>
      </c>
      <c r="B46" s="193" t="s">
        <v>127</v>
      </c>
      <c r="C46" s="192"/>
      <c r="D46" s="192"/>
      <c r="E46" s="192"/>
      <c r="F46" s="192"/>
      <c r="G46" s="194"/>
      <c r="H46" s="332">
        <f>'01 59163601A01 Pol'!F42</f>
        <v>0</v>
      </c>
      <c r="I46" s="32"/>
      <c r="J46" s="32"/>
    </row>
    <row r="47" spans="1:55" ht="12.75" customHeight="1">
      <c r="A47" s="195" t="s">
        <v>128</v>
      </c>
      <c r="B47" s="193" t="s">
        <v>129</v>
      </c>
      <c r="C47" s="192"/>
      <c r="D47" s="192"/>
      <c r="E47" s="192"/>
      <c r="F47" s="192"/>
      <c r="G47" s="194"/>
      <c r="H47" s="332">
        <f>'01 59163601A01 Pol'!F210</f>
        <v>0</v>
      </c>
      <c r="I47" s="32"/>
      <c r="J47" s="32"/>
    </row>
    <row r="48" spans="1:55" ht="12.75" customHeight="1">
      <c r="A48" s="195" t="s">
        <v>134</v>
      </c>
      <c r="B48" s="193" t="s">
        <v>135</v>
      </c>
      <c r="C48" s="192"/>
      <c r="D48" s="192"/>
      <c r="E48" s="192"/>
      <c r="F48" s="192"/>
      <c r="G48" s="194"/>
      <c r="H48" s="332">
        <f>'01 59163601A01 Pol'!F219</f>
        <v>0</v>
      </c>
      <c r="I48" s="32"/>
      <c r="J48" s="32"/>
    </row>
    <row r="49" spans="1:55" ht="12.75" customHeight="1">
      <c r="A49" s="195" t="s">
        <v>136</v>
      </c>
      <c r="B49" s="193" t="s">
        <v>137</v>
      </c>
      <c r="C49" s="192"/>
      <c r="D49" s="192"/>
      <c r="E49" s="192"/>
      <c r="F49" s="192"/>
      <c r="G49" s="194"/>
      <c r="H49" s="332">
        <f>'01 59163601A01 Pol'!F251</f>
        <v>0</v>
      </c>
      <c r="I49" s="32"/>
      <c r="J49" s="32"/>
    </row>
    <row r="50" spans="1:55" ht="12.75" customHeight="1">
      <c r="A50" s="195" t="s">
        <v>138</v>
      </c>
      <c r="B50" s="193" t="s">
        <v>139</v>
      </c>
      <c r="C50" s="192"/>
      <c r="D50" s="192"/>
      <c r="E50" s="192"/>
      <c r="F50" s="192"/>
      <c r="G50" s="194"/>
      <c r="H50" s="332">
        <f>'01 59163601A01 Pol'!F254</f>
        <v>0</v>
      </c>
      <c r="I50" s="32"/>
      <c r="J50" s="32"/>
    </row>
    <row r="51" spans="1:55">
      <c r="A51" s="195" t="s">
        <v>140</v>
      </c>
      <c r="B51" s="193" t="s">
        <v>141</v>
      </c>
      <c r="C51" s="192"/>
      <c r="D51" s="192"/>
      <c r="E51" s="192"/>
      <c r="F51" s="192"/>
      <c r="G51" s="194"/>
      <c r="H51" s="332">
        <f>'01 59163601A01 Pol'!F262</f>
        <v>0</v>
      </c>
    </row>
    <row r="52" spans="1:55">
      <c r="A52" s="195" t="s">
        <v>144</v>
      </c>
      <c r="B52" s="193" t="s">
        <v>145</v>
      </c>
      <c r="C52" s="192"/>
      <c r="D52" s="192"/>
      <c r="E52" s="192"/>
      <c r="F52" s="192"/>
      <c r="G52" s="194"/>
      <c r="H52" s="332">
        <f>'01 59163601A01 Pol'!F270</f>
        <v>0</v>
      </c>
    </row>
    <row r="53" spans="1:55">
      <c r="A53" s="195" t="s">
        <v>152</v>
      </c>
      <c r="B53" s="193" t="s">
        <v>153</v>
      </c>
      <c r="C53" s="192"/>
      <c r="D53" s="192"/>
      <c r="E53" s="192"/>
      <c r="F53" s="192"/>
      <c r="G53" s="194"/>
      <c r="H53" s="332">
        <f>'01 59163601A01 Pol'!F297</f>
        <v>0</v>
      </c>
    </row>
    <row r="54" spans="1:55">
      <c r="A54" s="195" t="s">
        <v>160</v>
      </c>
      <c r="B54" s="193" t="s">
        <v>161</v>
      </c>
      <c r="C54" s="192"/>
      <c r="D54" s="192"/>
      <c r="E54" s="192"/>
      <c r="F54" s="192"/>
      <c r="G54" s="194"/>
      <c r="H54" s="332">
        <f>'01 59163601A01 Pol'!F310</f>
        <v>0</v>
      </c>
    </row>
    <row r="55" spans="1:55" ht="13.8" thickBot="1">
      <c r="A55" s="202"/>
      <c r="B55" s="203" t="s">
        <v>534</v>
      </c>
      <c r="C55" s="204"/>
      <c r="D55" s="205" t="str">
        <f>D42</f>
        <v>59163601A01</v>
      </c>
      <c r="E55" s="204"/>
      <c r="F55" s="204"/>
      <c r="G55" s="206"/>
      <c r="H55" s="333">
        <f>SUM(H44:H54)</f>
        <v>0</v>
      </c>
    </row>
    <row r="57" spans="1:55" ht="13.8" thickBot="1">
      <c r="A57" s="187" t="s">
        <v>532</v>
      </c>
      <c r="B57" s="187"/>
      <c r="C57" s="187"/>
      <c r="D57" s="334" t="s">
        <v>188</v>
      </c>
      <c r="E57" s="335" t="s">
        <v>189</v>
      </c>
      <c r="F57" s="335"/>
      <c r="G57" s="335"/>
      <c r="H57" s="335"/>
      <c r="BC57" s="155" t="str">
        <f>E57</f>
        <v>Výměna oken a dveří na obálce budovy</v>
      </c>
    </row>
    <row r="58" spans="1:55">
      <c r="A58" s="336" t="s">
        <v>533</v>
      </c>
      <c r="B58" s="337"/>
      <c r="C58" s="338"/>
      <c r="D58" s="338"/>
      <c r="E58" s="338"/>
      <c r="F58" s="338"/>
      <c r="G58" s="339"/>
      <c r="H58" s="340" t="s">
        <v>185</v>
      </c>
    </row>
    <row r="59" spans="1:55">
      <c r="A59" s="195" t="s">
        <v>122</v>
      </c>
      <c r="B59" s="193" t="s">
        <v>123</v>
      </c>
      <c r="C59" s="192"/>
      <c r="D59" s="192"/>
      <c r="E59" s="192"/>
      <c r="F59" s="192"/>
      <c r="G59" s="194"/>
      <c r="H59" s="332">
        <f>'01 59163601A02 Pol'!F8</f>
        <v>0</v>
      </c>
    </row>
    <row r="60" spans="1:55">
      <c r="A60" s="195" t="s">
        <v>124</v>
      </c>
      <c r="B60" s="193" t="s">
        <v>125</v>
      </c>
      <c r="C60" s="192"/>
      <c r="D60" s="192"/>
      <c r="E60" s="192"/>
      <c r="F60" s="192"/>
      <c r="G60" s="194"/>
      <c r="H60" s="332">
        <f>'01 59163601A02 Pol'!F16</f>
        <v>0</v>
      </c>
    </row>
    <row r="61" spans="1:55">
      <c r="A61" s="195" t="s">
        <v>138</v>
      </c>
      <c r="B61" s="193" t="s">
        <v>139</v>
      </c>
      <c r="C61" s="192"/>
      <c r="D61" s="192"/>
      <c r="E61" s="192"/>
      <c r="F61" s="192"/>
      <c r="G61" s="194"/>
      <c r="H61" s="332">
        <f>'01 59163601A02 Pol'!F33</f>
        <v>0</v>
      </c>
    </row>
    <row r="62" spans="1:55">
      <c r="A62" s="195" t="s">
        <v>140</v>
      </c>
      <c r="B62" s="193" t="s">
        <v>141</v>
      </c>
      <c r="C62" s="192"/>
      <c r="D62" s="192"/>
      <c r="E62" s="192"/>
      <c r="F62" s="192"/>
      <c r="G62" s="194"/>
      <c r="H62" s="332">
        <f>'01 59163601A02 Pol'!F59</f>
        <v>0</v>
      </c>
    </row>
    <row r="63" spans="1:55">
      <c r="A63" s="195" t="s">
        <v>154</v>
      </c>
      <c r="B63" s="193" t="s">
        <v>155</v>
      </c>
      <c r="C63" s="192"/>
      <c r="D63" s="192"/>
      <c r="E63" s="192"/>
      <c r="F63" s="192"/>
      <c r="G63" s="194"/>
      <c r="H63" s="332">
        <f>'01 59163601A02 Pol'!F67</f>
        <v>0</v>
      </c>
    </row>
    <row r="64" spans="1:55">
      <c r="A64" s="195" t="s">
        <v>156</v>
      </c>
      <c r="B64" s="193" t="s">
        <v>157</v>
      </c>
      <c r="C64" s="192"/>
      <c r="D64" s="192"/>
      <c r="E64" s="192"/>
      <c r="F64" s="192"/>
      <c r="G64" s="194"/>
      <c r="H64" s="332">
        <f>'01 59163601A02 Pol'!F97</f>
        <v>0</v>
      </c>
    </row>
    <row r="65" spans="1:55" ht="13.8" thickBot="1">
      <c r="A65" s="202"/>
      <c r="B65" s="203" t="s">
        <v>534</v>
      </c>
      <c r="C65" s="204"/>
      <c r="D65" s="205" t="str">
        <f>D57</f>
        <v>59163601A02</v>
      </c>
      <c r="E65" s="204"/>
      <c r="F65" s="204"/>
      <c r="G65" s="206"/>
      <c r="H65" s="333">
        <f>SUM(H59:H64)</f>
        <v>0</v>
      </c>
    </row>
    <row r="67" spans="1:55" ht="13.8" thickBot="1">
      <c r="A67" s="187" t="s">
        <v>532</v>
      </c>
      <c r="B67" s="187"/>
      <c r="C67" s="187"/>
      <c r="D67" s="334" t="s">
        <v>190</v>
      </c>
      <c r="E67" s="335" t="s">
        <v>191</v>
      </c>
      <c r="F67" s="335"/>
      <c r="G67" s="335"/>
      <c r="H67" s="335"/>
      <c r="BC67" s="155" t="str">
        <f>E67</f>
        <v>Střešní krytina</v>
      </c>
    </row>
    <row r="68" spans="1:55">
      <c r="A68" s="336" t="s">
        <v>533</v>
      </c>
      <c r="B68" s="337"/>
      <c r="C68" s="338"/>
      <c r="D68" s="338"/>
      <c r="E68" s="338"/>
      <c r="F68" s="338"/>
      <c r="G68" s="339"/>
      <c r="H68" s="340" t="s">
        <v>185</v>
      </c>
    </row>
    <row r="69" spans="1:55">
      <c r="A69" s="195" t="s">
        <v>152</v>
      </c>
      <c r="B69" s="193" t="s">
        <v>153</v>
      </c>
      <c r="C69" s="192"/>
      <c r="D69" s="192"/>
      <c r="E69" s="192"/>
      <c r="F69" s="192"/>
      <c r="G69" s="194"/>
      <c r="H69" s="332">
        <f>'01 59163601A03 Pol'!F8</f>
        <v>0</v>
      </c>
    </row>
    <row r="70" spans="1:55">
      <c r="A70" s="195" t="s">
        <v>154</v>
      </c>
      <c r="B70" s="193" t="s">
        <v>155</v>
      </c>
      <c r="C70" s="192"/>
      <c r="D70" s="192"/>
      <c r="E70" s="192"/>
      <c r="F70" s="192"/>
      <c r="G70" s="194"/>
      <c r="H70" s="332">
        <f>'01 59163601A03 Pol'!F62</f>
        <v>0</v>
      </c>
    </row>
    <row r="71" spans="1:55" ht="13.8" thickBot="1">
      <c r="A71" s="202"/>
      <c r="B71" s="203" t="s">
        <v>534</v>
      </c>
      <c r="C71" s="204"/>
      <c r="D71" s="205" t="str">
        <f>D67</f>
        <v>59163601A03</v>
      </c>
      <c r="E71" s="204"/>
      <c r="F71" s="204"/>
      <c r="G71" s="206"/>
      <c r="H71" s="333">
        <f>SUM(H69:H70)</f>
        <v>0</v>
      </c>
    </row>
    <row r="73" spans="1:55" ht="13.8" thickBot="1">
      <c r="A73" s="187" t="s">
        <v>532</v>
      </c>
      <c r="B73" s="187"/>
      <c r="C73" s="187"/>
      <c r="D73" s="334" t="s">
        <v>192</v>
      </c>
      <c r="E73" s="335" t="s">
        <v>193</v>
      </c>
      <c r="F73" s="335"/>
      <c r="G73" s="335"/>
      <c r="H73" s="335"/>
      <c r="BC73" s="155" t="str">
        <f>E73</f>
        <v>Sanace zdiva</v>
      </c>
    </row>
    <row r="74" spans="1:55">
      <c r="A74" s="336" t="s">
        <v>533</v>
      </c>
      <c r="B74" s="337"/>
      <c r="C74" s="338"/>
      <c r="D74" s="338"/>
      <c r="E74" s="338"/>
      <c r="F74" s="338"/>
      <c r="G74" s="339"/>
      <c r="H74" s="340" t="s">
        <v>185</v>
      </c>
    </row>
    <row r="75" spans="1:55">
      <c r="A75" s="195" t="s">
        <v>120</v>
      </c>
      <c r="B75" s="193" t="s">
        <v>121</v>
      </c>
      <c r="C75" s="192"/>
      <c r="D75" s="192"/>
      <c r="E75" s="192"/>
      <c r="F75" s="192"/>
      <c r="G75" s="194"/>
      <c r="H75" s="332">
        <f>'01 59163601A07 Pol'!F8</f>
        <v>0</v>
      </c>
    </row>
    <row r="76" spans="1:55">
      <c r="A76" s="195" t="s">
        <v>140</v>
      </c>
      <c r="B76" s="193" t="s">
        <v>141</v>
      </c>
      <c r="C76" s="192"/>
      <c r="D76" s="192"/>
      <c r="E76" s="192"/>
      <c r="F76" s="192"/>
      <c r="G76" s="194"/>
      <c r="H76" s="332">
        <f>'01 59163601A07 Pol'!F37</f>
        <v>0</v>
      </c>
    </row>
    <row r="77" spans="1:55" ht="13.8" thickBot="1">
      <c r="A77" s="202"/>
      <c r="B77" s="203" t="s">
        <v>534</v>
      </c>
      <c r="C77" s="204"/>
      <c r="D77" s="205" t="str">
        <f>D73</f>
        <v>59163601A07</v>
      </c>
      <c r="E77" s="204"/>
      <c r="F77" s="204"/>
      <c r="G77" s="206"/>
      <c r="H77" s="333">
        <f>SUM(H75:H76)</f>
        <v>0</v>
      </c>
    </row>
    <row r="79" spans="1:55" ht="13.8" thickBot="1">
      <c r="A79" s="187" t="s">
        <v>532</v>
      </c>
      <c r="B79" s="187"/>
      <c r="C79" s="187"/>
      <c r="D79" s="334" t="s">
        <v>194</v>
      </c>
      <c r="E79" s="335" t="s">
        <v>195</v>
      </c>
      <c r="F79" s="335"/>
      <c r="G79" s="335"/>
      <c r="H79" s="335"/>
      <c r="BC79" s="155" t="str">
        <f>E79</f>
        <v>Oprava hydroizolace při zateplování obvodových zdí</v>
      </c>
    </row>
    <row r="80" spans="1:55">
      <c r="A80" s="336" t="s">
        <v>533</v>
      </c>
      <c r="B80" s="337"/>
      <c r="C80" s="338"/>
      <c r="D80" s="338"/>
      <c r="E80" s="338"/>
      <c r="F80" s="338"/>
      <c r="G80" s="339"/>
      <c r="H80" s="340" t="s">
        <v>185</v>
      </c>
    </row>
    <row r="81" spans="1:55">
      <c r="A81" s="195" t="s">
        <v>118</v>
      </c>
      <c r="B81" s="193" t="s">
        <v>119</v>
      </c>
      <c r="C81" s="192"/>
      <c r="D81" s="192"/>
      <c r="E81" s="192"/>
      <c r="F81" s="192"/>
      <c r="G81" s="194"/>
      <c r="H81" s="332">
        <f>'01 59163601A08 Pol'!F8</f>
        <v>0</v>
      </c>
    </row>
    <row r="82" spans="1:55">
      <c r="A82" s="195" t="s">
        <v>138</v>
      </c>
      <c r="B82" s="193" t="s">
        <v>139</v>
      </c>
      <c r="C82" s="192"/>
      <c r="D82" s="192"/>
      <c r="E82" s="192"/>
      <c r="F82" s="192"/>
      <c r="G82" s="194"/>
      <c r="H82" s="332">
        <f>'01 59163601A08 Pol'!F38</f>
        <v>0</v>
      </c>
    </row>
    <row r="83" spans="1:55">
      <c r="A83" s="195" t="s">
        <v>140</v>
      </c>
      <c r="B83" s="193" t="s">
        <v>141</v>
      </c>
      <c r="C83" s="192"/>
      <c r="D83" s="192"/>
      <c r="E83" s="192"/>
      <c r="F83" s="192"/>
      <c r="G83" s="194"/>
      <c r="H83" s="332">
        <f>'01 59163601A08 Pol'!F44</f>
        <v>0</v>
      </c>
    </row>
    <row r="84" spans="1:55">
      <c r="A84" s="195" t="s">
        <v>142</v>
      </c>
      <c r="B84" s="193" t="s">
        <v>143</v>
      </c>
      <c r="C84" s="192"/>
      <c r="D84" s="192"/>
      <c r="E84" s="192"/>
      <c r="F84" s="192"/>
      <c r="G84" s="194"/>
      <c r="H84" s="332">
        <f>'01 59163601A08 Pol'!F52</f>
        <v>0</v>
      </c>
    </row>
    <row r="85" spans="1:55" ht="13.8" thickBot="1">
      <c r="A85" s="202"/>
      <c r="B85" s="203" t="s">
        <v>534</v>
      </c>
      <c r="C85" s="204"/>
      <c r="D85" s="205" t="str">
        <f>D79</f>
        <v>59163601A08</v>
      </c>
      <c r="E85" s="204"/>
      <c r="F85" s="204"/>
      <c r="G85" s="206"/>
      <c r="H85" s="333">
        <f>SUM(H81:H84)</f>
        <v>0</v>
      </c>
    </row>
    <row r="87" spans="1:55" ht="13.8" thickBot="1">
      <c r="A87" s="187" t="s">
        <v>532</v>
      </c>
      <c r="B87" s="187"/>
      <c r="C87" s="187"/>
      <c r="D87" s="334" t="s">
        <v>196</v>
      </c>
      <c r="E87" s="335" t="s">
        <v>197</v>
      </c>
      <c r="F87" s="335"/>
      <c r="G87" s="335"/>
      <c r="H87" s="335"/>
      <c r="BC87" s="155" t="str">
        <f>E87</f>
        <v>Zemní práce související se zateplením</v>
      </c>
    </row>
    <row r="88" spans="1:55">
      <c r="A88" s="336" t="s">
        <v>533</v>
      </c>
      <c r="B88" s="337"/>
      <c r="C88" s="338"/>
      <c r="D88" s="338"/>
      <c r="E88" s="338"/>
      <c r="F88" s="338"/>
      <c r="G88" s="339"/>
      <c r="H88" s="340" t="s">
        <v>185</v>
      </c>
    </row>
    <row r="89" spans="1:55">
      <c r="A89" s="195" t="s">
        <v>112</v>
      </c>
      <c r="B89" s="193" t="s">
        <v>113</v>
      </c>
      <c r="C89" s="192"/>
      <c r="D89" s="192"/>
      <c r="E89" s="192"/>
      <c r="F89" s="192"/>
      <c r="G89" s="194"/>
      <c r="H89" s="332">
        <f>'01 59163601A09 Pol'!F8</f>
        <v>0</v>
      </c>
    </row>
    <row r="90" spans="1:55">
      <c r="A90" s="195" t="s">
        <v>140</v>
      </c>
      <c r="B90" s="193" t="s">
        <v>141</v>
      </c>
      <c r="C90" s="192"/>
      <c r="D90" s="192"/>
      <c r="E90" s="192"/>
      <c r="F90" s="192"/>
      <c r="G90" s="194"/>
      <c r="H90" s="332">
        <f>'01 59163601A09 Pol'!F47</f>
        <v>0</v>
      </c>
    </row>
    <row r="91" spans="1:55" ht="13.8" thickBot="1">
      <c r="A91" s="202"/>
      <c r="B91" s="203" t="s">
        <v>534</v>
      </c>
      <c r="C91" s="204"/>
      <c r="D91" s="205" t="str">
        <f>D87</f>
        <v>59163601A09</v>
      </c>
      <c r="E91" s="204"/>
      <c r="F91" s="204"/>
      <c r="G91" s="206"/>
      <c r="H91" s="333">
        <f>SUM(H89:H90)</f>
        <v>0</v>
      </c>
    </row>
    <row r="93" spans="1:55" ht="13.8" thickBot="1">
      <c r="A93" s="187" t="s">
        <v>532</v>
      </c>
      <c r="B93" s="187"/>
      <c r="C93" s="187"/>
      <c r="D93" s="334" t="s">
        <v>198</v>
      </c>
      <c r="E93" s="335" t="s">
        <v>199</v>
      </c>
      <c r="F93" s="335"/>
      <c r="G93" s="335"/>
      <c r="H93" s="335"/>
      <c r="BC93" s="155" t="str">
        <f>E93</f>
        <v>Přesun sutě a vybouraných hmot</v>
      </c>
    </row>
    <row r="94" spans="1:55">
      <c r="A94" s="336" t="s">
        <v>533</v>
      </c>
      <c r="B94" s="337"/>
      <c r="C94" s="338"/>
      <c r="D94" s="338"/>
      <c r="E94" s="338"/>
      <c r="F94" s="338"/>
      <c r="G94" s="339"/>
      <c r="H94" s="340" t="s">
        <v>185</v>
      </c>
    </row>
    <row r="95" spans="1:55">
      <c r="A95" s="195" t="s">
        <v>166</v>
      </c>
      <c r="B95" s="193" t="s">
        <v>167</v>
      </c>
      <c r="C95" s="192"/>
      <c r="D95" s="192"/>
      <c r="E95" s="192"/>
      <c r="F95" s="192"/>
      <c r="G95" s="194"/>
      <c r="H95" s="332">
        <f>'01 59163601A10 Pol'!F8</f>
        <v>0</v>
      </c>
    </row>
    <row r="96" spans="1:55" ht="13.8" thickBot="1">
      <c r="A96" s="202"/>
      <c r="B96" s="203" t="s">
        <v>534</v>
      </c>
      <c r="C96" s="204"/>
      <c r="D96" s="205" t="str">
        <f>D93</f>
        <v>59163601A10</v>
      </c>
      <c r="E96" s="204"/>
      <c r="F96" s="204"/>
      <c r="G96" s="206"/>
      <c r="H96" s="333">
        <f>SUM(H95:H95)</f>
        <v>0</v>
      </c>
    </row>
    <row r="98" spans="1:55" ht="13.8" thickBot="1">
      <c r="A98" s="187" t="s">
        <v>532</v>
      </c>
      <c r="B98" s="187"/>
      <c r="C98" s="187"/>
      <c r="D98" s="334" t="s">
        <v>200</v>
      </c>
      <c r="E98" s="335" t="s">
        <v>201</v>
      </c>
      <c r="F98" s="335"/>
      <c r="G98" s="335"/>
      <c r="H98" s="335"/>
      <c r="BC98" s="155" t="str">
        <f>E98</f>
        <v>Odstranění nevyhovující tepelné izolace</v>
      </c>
    </row>
    <row r="99" spans="1:55">
      <c r="A99" s="336" t="s">
        <v>533</v>
      </c>
      <c r="B99" s="337"/>
      <c r="C99" s="338"/>
      <c r="D99" s="338"/>
      <c r="E99" s="338"/>
      <c r="F99" s="338"/>
      <c r="G99" s="339"/>
      <c r="H99" s="340" t="s">
        <v>185</v>
      </c>
    </row>
    <row r="100" spans="1:55">
      <c r="A100" s="195" t="s">
        <v>138</v>
      </c>
      <c r="B100" s="193" t="s">
        <v>139</v>
      </c>
      <c r="C100" s="192"/>
      <c r="D100" s="192"/>
      <c r="E100" s="192"/>
      <c r="F100" s="192"/>
      <c r="G100" s="194"/>
      <c r="H100" s="332">
        <f>'01 59163601A11 Pol'!F8</f>
        <v>0</v>
      </c>
    </row>
    <row r="101" spans="1:55" ht="13.8" thickBot="1">
      <c r="A101" s="202"/>
      <c r="B101" s="203" t="s">
        <v>534</v>
      </c>
      <c r="C101" s="204"/>
      <c r="D101" s="205" t="str">
        <f>D98</f>
        <v>59163601A11</v>
      </c>
      <c r="E101" s="204"/>
      <c r="F101" s="204"/>
      <c r="G101" s="206"/>
      <c r="H101" s="333">
        <f>SUM(H100:H100)</f>
        <v>0</v>
      </c>
    </row>
    <row r="103" spans="1:55" ht="13.8" thickBot="1">
      <c r="A103" s="187" t="s">
        <v>532</v>
      </c>
      <c r="B103" s="187"/>
      <c r="C103" s="187"/>
      <c r="D103" s="334" t="s">
        <v>202</v>
      </c>
      <c r="E103" s="335" t="s">
        <v>203</v>
      </c>
      <c r="F103" s="335"/>
      <c r="G103" s="335"/>
      <c r="H103" s="335"/>
      <c r="BC103" s="155" t="str">
        <f>E103</f>
        <v>Výdaje spojené s realizací na ochranu hnízdišť</v>
      </c>
    </row>
    <row r="104" spans="1:55">
      <c r="A104" s="336" t="s">
        <v>533</v>
      </c>
      <c r="B104" s="337"/>
      <c r="C104" s="338"/>
      <c r="D104" s="338"/>
      <c r="E104" s="338"/>
      <c r="F104" s="338"/>
      <c r="G104" s="339"/>
      <c r="H104" s="340" t="s">
        <v>185</v>
      </c>
    </row>
    <row r="105" spans="1:55">
      <c r="A105" s="195" t="s">
        <v>136</v>
      </c>
      <c r="B105" s="193" t="s">
        <v>137</v>
      </c>
      <c r="C105" s="192"/>
      <c r="D105" s="192"/>
      <c r="E105" s="192"/>
      <c r="F105" s="192"/>
      <c r="G105" s="194"/>
      <c r="H105" s="332">
        <f>'01 59163601A20 Pol'!F8</f>
        <v>0</v>
      </c>
    </row>
    <row r="106" spans="1:55" ht="13.8" thickBot="1">
      <c r="A106" s="202"/>
      <c r="B106" s="203" t="s">
        <v>534</v>
      </c>
      <c r="C106" s="204"/>
      <c r="D106" s="205" t="str">
        <f>D103</f>
        <v>59163601A20</v>
      </c>
      <c r="E106" s="204"/>
      <c r="F106" s="204"/>
      <c r="G106" s="206"/>
      <c r="H106" s="333">
        <f>SUM(H105:H105)</f>
        <v>0</v>
      </c>
    </row>
    <row r="108" spans="1:55" ht="13.8" thickBot="1">
      <c r="A108" s="187" t="s">
        <v>532</v>
      </c>
      <c r="B108" s="187"/>
      <c r="C108" s="187"/>
      <c r="D108" s="334" t="s">
        <v>204</v>
      </c>
      <c r="E108" s="335" t="s">
        <v>205</v>
      </c>
      <c r="F108" s="335"/>
      <c r="G108" s="335"/>
      <c r="H108" s="335"/>
      <c r="BC108" s="155" t="str">
        <f>E108</f>
        <v>Modernizace soustavy vytápění</v>
      </c>
    </row>
    <row r="109" spans="1:55">
      <c r="A109" s="336" t="s">
        <v>533</v>
      </c>
      <c r="B109" s="337"/>
      <c r="C109" s="338"/>
      <c r="D109" s="338"/>
      <c r="E109" s="338"/>
      <c r="F109" s="338"/>
      <c r="G109" s="339"/>
      <c r="H109" s="340" t="s">
        <v>185</v>
      </c>
    </row>
    <row r="110" spans="1:55">
      <c r="A110" s="195" t="s">
        <v>150</v>
      </c>
      <c r="B110" s="193" t="s">
        <v>151</v>
      </c>
      <c r="C110" s="192"/>
      <c r="D110" s="192"/>
      <c r="E110" s="192"/>
      <c r="F110" s="192"/>
      <c r="G110" s="194"/>
      <c r="H110" s="332">
        <f>'01 59163601B30 Pol'!F8</f>
        <v>0</v>
      </c>
    </row>
    <row r="111" spans="1:55" ht="13.8" thickBot="1">
      <c r="A111" s="202"/>
      <c r="B111" s="203" t="s">
        <v>534</v>
      </c>
      <c r="C111" s="204"/>
      <c r="D111" s="205" t="str">
        <f>D108</f>
        <v>59163601B30</v>
      </c>
      <c r="E111" s="204"/>
      <c r="F111" s="204"/>
      <c r="G111" s="206"/>
      <c r="H111" s="333">
        <f>SUM(H110:H110)</f>
        <v>0</v>
      </c>
    </row>
    <row r="113" spans="1:55" ht="13.8" thickBot="1">
      <c r="A113" s="187" t="s">
        <v>532</v>
      </c>
      <c r="B113" s="187"/>
      <c r="C113" s="187"/>
      <c r="D113" s="334" t="s">
        <v>206</v>
      </c>
      <c r="E113" s="335" t="s">
        <v>207</v>
      </c>
      <c r="F113" s="335"/>
      <c r="G113" s="335"/>
      <c r="H113" s="335"/>
      <c r="BC113" s="155" t="str">
        <f>E113</f>
        <v>Publicita projektu</v>
      </c>
    </row>
    <row r="114" spans="1:55">
      <c r="A114" s="336" t="s">
        <v>533</v>
      </c>
      <c r="B114" s="337"/>
      <c r="C114" s="338"/>
      <c r="D114" s="338"/>
      <c r="E114" s="338"/>
      <c r="F114" s="338"/>
      <c r="G114" s="339"/>
      <c r="H114" s="340" t="s">
        <v>185</v>
      </c>
    </row>
    <row r="115" spans="1:55">
      <c r="A115" s="195" t="s">
        <v>170</v>
      </c>
      <c r="B115" s="193" t="s">
        <v>171</v>
      </c>
      <c r="C115" s="192"/>
      <c r="D115" s="192"/>
      <c r="E115" s="192"/>
      <c r="F115" s="192"/>
      <c r="G115" s="194"/>
      <c r="H115" s="332">
        <f>'01 59163601B35 Pol'!F8</f>
        <v>0</v>
      </c>
    </row>
    <row r="116" spans="1:55" ht="13.8" thickBot="1">
      <c r="A116" s="202"/>
      <c r="B116" s="203" t="s">
        <v>534</v>
      </c>
      <c r="C116" s="204"/>
      <c r="D116" s="205" t="str">
        <f>D113</f>
        <v>59163601B35</v>
      </c>
      <c r="E116" s="204"/>
      <c r="F116" s="204"/>
      <c r="G116" s="206"/>
      <c r="H116" s="333">
        <f>SUM(H115:H115)</f>
        <v>0</v>
      </c>
    </row>
    <row r="118" spans="1:55" ht="13.8" thickBot="1">
      <c r="A118" s="187" t="s">
        <v>532</v>
      </c>
      <c r="B118" s="187"/>
      <c r="C118" s="187"/>
      <c r="D118" s="334" t="s">
        <v>208</v>
      </c>
      <c r="E118" s="335" t="s">
        <v>209</v>
      </c>
      <c r="F118" s="335"/>
      <c r="G118" s="335"/>
      <c r="H118" s="335"/>
      <c r="BC118" s="155" t="str">
        <f>E118</f>
        <v>Nezpůsobilé výdaje</v>
      </c>
    </row>
    <row r="119" spans="1:55">
      <c r="A119" s="336" t="s">
        <v>533</v>
      </c>
      <c r="B119" s="337"/>
      <c r="C119" s="338"/>
      <c r="D119" s="338"/>
      <c r="E119" s="338"/>
      <c r="F119" s="338"/>
      <c r="G119" s="339"/>
      <c r="H119" s="340" t="s">
        <v>185</v>
      </c>
    </row>
    <row r="120" spans="1:55">
      <c r="A120" s="195" t="s">
        <v>114</v>
      </c>
      <c r="B120" s="193" t="s">
        <v>115</v>
      </c>
      <c r="C120" s="192"/>
      <c r="D120" s="192"/>
      <c r="E120" s="192"/>
      <c r="F120" s="192"/>
      <c r="G120" s="194"/>
      <c r="H120" s="332">
        <f>'01 59163601C Pol'!F8</f>
        <v>0</v>
      </c>
    </row>
    <row r="121" spans="1:55">
      <c r="A121" s="195" t="s">
        <v>116</v>
      </c>
      <c r="B121" s="193" t="s">
        <v>117</v>
      </c>
      <c r="C121" s="192"/>
      <c r="D121" s="192"/>
      <c r="E121" s="192"/>
      <c r="F121" s="192"/>
      <c r="G121" s="194"/>
      <c r="H121" s="332">
        <f>'01 59163601C Pol'!F14</f>
        <v>0</v>
      </c>
    </row>
    <row r="122" spans="1:55">
      <c r="A122" s="195" t="s">
        <v>122</v>
      </c>
      <c r="B122" s="193" t="s">
        <v>123</v>
      </c>
      <c r="C122" s="192"/>
      <c r="D122" s="192"/>
      <c r="E122" s="192"/>
      <c r="F122" s="192"/>
      <c r="G122" s="194"/>
      <c r="H122" s="332">
        <f>'01 59163601C Pol'!F23</f>
        <v>0</v>
      </c>
    </row>
    <row r="123" spans="1:55">
      <c r="A123" s="195" t="s">
        <v>124</v>
      </c>
      <c r="B123" s="193" t="s">
        <v>125</v>
      </c>
      <c r="C123" s="192"/>
      <c r="D123" s="192"/>
      <c r="E123" s="192"/>
      <c r="F123" s="192"/>
      <c r="G123" s="194"/>
      <c r="H123" s="332">
        <f>'01 59163601C Pol'!F46</f>
        <v>0</v>
      </c>
    </row>
    <row r="124" spans="1:55">
      <c r="A124" s="195" t="s">
        <v>126</v>
      </c>
      <c r="B124" s="193" t="s">
        <v>127</v>
      </c>
      <c r="C124" s="192"/>
      <c r="D124" s="192"/>
      <c r="E124" s="192"/>
      <c r="F124" s="192"/>
      <c r="G124" s="194"/>
      <c r="H124" s="332">
        <f>'01 59163601C Pol'!F92</f>
        <v>0</v>
      </c>
    </row>
    <row r="125" spans="1:55">
      <c r="A125" s="195" t="s">
        <v>128</v>
      </c>
      <c r="B125" s="193" t="s">
        <v>129</v>
      </c>
      <c r="C125" s="192"/>
      <c r="D125" s="192"/>
      <c r="E125" s="192"/>
      <c r="F125" s="192"/>
      <c r="G125" s="194"/>
      <c r="H125" s="332">
        <f>'01 59163601C Pol'!F95</f>
        <v>0</v>
      </c>
    </row>
    <row r="126" spans="1:55">
      <c r="A126" s="195" t="s">
        <v>130</v>
      </c>
      <c r="B126" s="193" t="s">
        <v>131</v>
      </c>
      <c r="C126" s="192"/>
      <c r="D126" s="192"/>
      <c r="E126" s="192"/>
      <c r="F126" s="192"/>
      <c r="G126" s="194"/>
      <c r="H126" s="332">
        <f>'01 59163601C Pol'!F107</f>
        <v>0</v>
      </c>
    </row>
    <row r="127" spans="1:55">
      <c r="A127" s="195" t="s">
        <v>132</v>
      </c>
      <c r="B127" s="193" t="s">
        <v>133</v>
      </c>
      <c r="C127" s="192"/>
      <c r="D127" s="192"/>
      <c r="E127" s="192"/>
      <c r="F127" s="192"/>
      <c r="G127" s="194"/>
      <c r="H127" s="332">
        <f>'01 59163601C Pol'!F129</f>
        <v>0</v>
      </c>
    </row>
    <row r="128" spans="1:55">
      <c r="A128" s="195" t="s">
        <v>134</v>
      </c>
      <c r="B128" s="193" t="s">
        <v>135</v>
      </c>
      <c r="C128" s="192"/>
      <c r="D128" s="192"/>
      <c r="E128" s="192"/>
      <c r="F128" s="192"/>
      <c r="G128" s="194"/>
      <c r="H128" s="332">
        <f>'01 59163601C Pol'!F134</f>
        <v>0</v>
      </c>
    </row>
    <row r="129" spans="1:8">
      <c r="A129" s="195" t="s">
        <v>136</v>
      </c>
      <c r="B129" s="193" t="s">
        <v>137</v>
      </c>
      <c r="C129" s="192"/>
      <c r="D129" s="192"/>
      <c r="E129" s="192"/>
      <c r="F129" s="192"/>
      <c r="G129" s="194"/>
      <c r="H129" s="332">
        <f>'01 59163601C Pol'!F138</f>
        <v>0</v>
      </c>
    </row>
    <row r="130" spans="1:8">
      <c r="A130" s="195" t="s">
        <v>138</v>
      </c>
      <c r="B130" s="193" t="s">
        <v>139</v>
      </c>
      <c r="C130" s="192"/>
      <c r="D130" s="192"/>
      <c r="E130" s="192"/>
      <c r="F130" s="192"/>
      <c r="G130" s="194"/>
      <c r="H130" s="332">
        <f>'01 59163601C Pol'!F163</f>
        <v>0</v>
      </c>
    </row>
    <row r="131" spans="1:8">
      <c r="A131" s="195" t="s">
        <v>140</v>
      </c>
      <c r="B131" s="193" t="s">
        <v>141</v>
      </c>
      <c r="C131" s="192"/>
      <c r="D131" s="192"/>
      <c r="E131" s="192"/>
      <c r="F131" s="192"/>
      <c r="G131" s="194"/>
      <c r="H131" s="332">
        <f>'01 59163601C Pol'!F212</f>
        <v>0</v>
      </c>
    </row>
    <row r="132" spans="1:8">
      <c r="A132" s="195" t="s">
        <v>146</v>
      </c>
      <c r="B132" s="193" t="s">
        <v>147</v>
      </c>
      <c r="C132" s="192"/>
      <c r="D132" s="192"/>
      <c r="E132" s="192"/>
      <c r="F132" s="192"/>
      <c r="G132" s="194"/>
      <c r="H132" s="332">
        <f>'01 59163601C Pol'!F220</f>
        <v>0</v>
      </c>
    </row>
    <row r="133" spans="1:8">
      <c r="A133" s="195" t="s">
        <v>148</v>
      </c>
      <c r="B133" s="193" t="s">
        <v>149</v>
      </c>
      <c r="C133" s="192"/>
      <c r="D133" s="192"/>
      <c r="E133" s="192"/>
      <c r="F133" s="192"/>
      <c r="G133" s="194"/>
      <c r="H133" s="332">
        <f>'01 59163601C Pol'!F222</f>
        <v>0</v>
      </c>
    </row>
    <row r="134" spans="1:8">
      <c r="A134" s="195" t="s">
        <v>150</v>
      </c>
      <c r="B134" s="193" t="s">
        <v>151</v>
      </c>
      <c r="C134" s="192"/>
      <c r="D134" s="192"/>
      <c r="E134" s="192"/>
      <c r="F134" s="192"/>
      <c r="G134" s="194"/>
      <c r="H134" s="332">
        <f>'01 59163601C Pol'!F235</f>
        <v>0</v>
      </c>
    </row>
    <row r="135" spans="1:8">
      <c r="A135" s="195" t="s">
        <v>152</v>
      </c>
      <c r="B135" s="193" t="s">
        <v>153</v>
      </c>
      <c r="C135" s="192"/>
      <c r="D135" s="192"/>
      <c r="E135" s="192"/>
      <c r="F135" s="192"/>
      <c r="G135" s="194"/>
      <c r="H135" s="332">
        <f>'01 59163601C Pol'!F237</f>
        <v>0</v>
      </c>
    </row>
    <row r="136" spans="1:8">
      <c r="A136" s="195" t="s">
        <v>156</v>
      </c>
      <c r="B136" s="193" t="s">
        <v>157</v>
      </c>
      <c r="C136" s="192"/>
      <c r="D136" s="192"/>
      <c r="E136" s="192"/>
      <c r="F136" s="192"/>
      <c r="G136" s="194"/>
      <c r="H136" s="332">
        <f>'01 59163601C Pol'!F275</f>
        <v>0</v>
      </c>
    </row>
    <row r="137" spans="1:8">
      <c r="A137" s="195" t="s">
        <v>158</v>
      </c>
      <c r="B137" s="193" t="s">
        <v>159</v>
      </c>
      <c r="C137" s="192"/>
      <c r="D137" s="192"/>
      <c r="E137" s="192"/>
      <c r="F137" s="192"/>
      <c r="G137" s="194"/>
      <c r="H137" s="332">
        <f>'01 59163601C Pol'!F280</f>
        <v>0</v>
      </c>
    </row>
    <row r="138" spans="1:8">
      <c r="A138" s="195" t="s">
        <v>160</v>
      </c>
      <c r="B138" s="193" t="s">
        <v>161</v>
      </c>
      <c r="C138" s="192"/>
      <c r="D138" s="192"/>
      <c r="E138" s="192"/>
      <c r="F138" s="192"/>
      <c r="G138" s="194"/>
      <c r="H138" s="332">
        <f>'01 59163601C Pol'!F290</f>
        <v>0</v>
      </c>
    </row>
    <row r="139" spans="1:8">
      <c r="A139" s="195" t="s">
        <v>162</v>
      </c>
      <c r="B139" s="193" t="s">
        <v>163</v>
      </c>
      <c r="C139" s="192"/>
      <c r="D139" s="192"/>
      <c r="E139" s="192"/>
      <c r="F139" s="192"/>
      <c r="G139" s="194"/>
      <c r="H139" s="332">
        <f>'01 59163601C Pol'!F333</f>
        <v>0</v>
      </c>
    </row>
    <row r="140" spans="1:8">
      <c r="A140" s="195" t="s">
        <v>164</v>
      </c>
      <c r="B140" s="193" t="s">
        <v>165</v>
      </c>
      <c r="C140" s="192"/>
      <c r="D140" s="192"/>
      <c r="E140" s="192"/>
      <c r="F140" s="192"/>
      <c r="G140" s="194"/>
      <c r="H140" s="332">
        <f>'01 59163601C Pol'!F337</f>
        <v>0</v>
      </c>
    </row>
    <row r="141" spans="1:8">
      <c r="A141" s="195" t="s">
        <v>168</v>
      </c>
      <c r="B141" s="193" t="s">
        <v>169</v>
      </c>
      <c r="C141" s="192"/>
      <c r="D141" s="192"/>
      <c r="E141" s="192"/>
      <c r="F141" s="192"/>
      <c r="G141" s="194"/>
      <c r="H141" s="332">
        <f>'01 59163601C Pol'!F339</f>
        <v>0</v>
      </c>
    </row>
    <row r="142" spans="1:8" ht="13.8" thickBot="1">
      <c r="A142" s="202"/>
      <c r="B142" s="203" t="s">
        <v>534</v>
      </c>
      <c r="C142" s="204"/>
      <c r="D142" s="205" t="str">
        <f>D118</f>
        <v>59163601C</v>
      </c>
      <c r="E142" s="204"/>
      <c r="F142" s="204"/>
      <c r="G142" s="206"/>
      <c r="H142" s="333">
        <f>SUM(H120:H141)</f>
        <v>0</v>
      </c>
    </row>
  </sheetData>
  <sheetProtection password="C71F" sheet="1"/>
  <mergeCells count="15">
    <mergeCell ref="E108:H108"/>
    <mergeCell ref="E113:H113"/>
    <mergeCell ref="E118:H118"/>
    <mergeCell ref="E73:H73"/>
    <mergeCell ref="E79:H79"/>
    <mergeCell ref="E87:H87"/>
    <mergeCell ref="E93:H93"/>
    <mergeCell ref="E98:H98"/>
    <mergeCell ref="E103:H103"/>
    <mergeCell ref="C2:F2"/>
    <mergeCell ref="A4:H4"/>
    <mergeCell ref="B7:G7"/>
    <mergeCell ref="E42:H42"/>
    <mergeCell ref="E57:H57"/>
    <mergeCell ref="E67:H67"/>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186</v>
      </c>
      <c r="C4" s="255" t="s">
        <v>187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SUMIF(AM8:AM323,AN5,G8:G323)</f>
        <v>0</v>
      </c>
      <c r="AO6">
        <f>SUMIF(AM8:AM323,AO5,G8:G323)</f>
        <v>0</v>
      </c>
    </row>
    <row r="7" spans="1:60">
      <c r="A7" s="315"/>
      <c r="B7" s="316" t="s">
        <v>216</v>
      </c>
      <c r="C7" s="317" t="s">
        <v>217</v>
      </c>
      <c r="D7" s="318"/>
      <c r="E7" s="319"/>
      <c r="F7" s="320"/>
      <c r="G7" s="320"/>
      <c r="H7" s="321"/>
      <c r="I7" s="322"/>
    </row>
    <row r="8" spans="1:60">
      <c r="A8" s="306" t="s">
        <v>218</v>
      </c>
      <c r="B8" s="261" t="s">
        <v>122</v>
      </c>
      <c r="C8" s="298" t="s">
        <v>123</v>
      </c>
      <c r="D8" s="265"/>
      <c r="E8" s="271"/>
      <c r="F8" s="278">
        <f>SUM(G9:G12)</f>
        <v>0</v>
      </c>
      <c r="G8" s="279"/>
      <c r="H8" s="280"/>
      <c r="I8" s="312"/>
      <c r="AE8" t="s">
        <v>219</v>
      </c>
    </row>
    <row r="9" spans="1:60" outlineLevel="1">
      <c r="A9" s="307"/>
      <c r="B9" s="258" t="s">
        <v>220</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221</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222</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223</v>
      </c>
      <c r="C11" s="301" t="s">
        <v>224</v>
      </c>
      <c r="D11" s="267" t="s">
        <v>225</v>
      </c>
      <c r="E11" s="273">
        <v>16</v>
      </c>
      <c r="F11" s="286"/>
      <c r="G11" s="284">
        <f>ROUND(E11*F11,2)</f>
        <v>0</v>
      </c>
      <c r="H11" s="283" t="s">
        <v>226</v>
      </c>
      <c r="I11" s="313" t="s">
        <v>227</v>
      </c>
      <c r="J11" s="32"/>
      <c r="K11" s="32"/>
      <c r="L11" s="32"/>
      <c r="M11" s="32"/>
      <c r="N11" s="32"/>
      <c r="O11" s="32"/>
      <c r="P11" s="32"/>
      <c r="Q11" s="32"/>
      <c r="R11" s="32"/>
      <c r="S11" s="32"/>
      <c r="T11" s="32"/>
      <c r="U11" s="32"/>
      <c r="V11" s="32"/>
      <c r="W11" s="32"/>
      <c r="X11" s="32"/>
      <c r="Y11" s="32"/>
      <c r="Z11" s="32"/>
      <c r="AA11" s="32"/>
      <c r="AB11" s="32"/>
      <c r="AC11" s="32"/>
      <c r="AD11" s="32"/>
      <c r="AE11" s="32" t="s">
        <v>228</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229</v>
      </c>
      <c r="D12" s="268"/>
      <c r="E12" s="274">
        <v>16</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306" t="s">
        <v>218</v>
      </c>
      <c r="B13" s="261" t="s">
        <v>124</v>
      </c>
      <c r="C13" s="298" t="s">
        <v>125</v>
      </c>
      <c r="D13" s="265"/>
      <c r="E13" s="271"/>
      <c r="F13" s="287">
        <f>SUM(G14:G41)</f>
        <v>0</v>
      </c>
      <c r="G13" s="288"/>
      <c r="H13" s="280"/>
      <c r="I13" s="312"/>
      <c r="AE13" t="s">
        <v>219</v>
      </c>
    </row>
    <row r="14" spans="1:60" outlineLevel="1">
      <c r="A14" s="307"/>
      <c r="B14" s="258" t="s">
        <v>230</v>
      </c>
      <c r="C14" s="299"/>
      <c r="D14" s="266"/>
      <c r="E14" s="272"/>
      <c r="F14" s="281"/>
      <c r="G14" s="282"/>
      <c r="H14" s="283"/>
      <c r="I14" s="31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21" outlineLevel="1">
      <c r="A15" s="307"/>
      <c r="B15" s="259" t="s">
        <v>231</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51" t="str">
        <f>B15</f>
        <v>nanesení lepicího tmelu na izolační desky, nalepení desek, zajištění talířovými hmoždinkami (6 ks/m2), přebroušení desek, natažení stěrky, vtlačení výztužné tkaniny (1,15 m2/m2), přehlazení stěrky. Další vrstvy podle popisu položky.</v>
      </c>
      <c r="BA15" s="32"/>
      <c r="BB15" s="32"/>
      <c r="BC15" s="32"/>
      <c r="BD15" s="32"/>
      <c r="BE15" s="32"/>
      <c r="BF15" s="32"/>
      <c r="BG15" s="32"/>
      <c r="BH15" s="32"/>
    </row>
    <row r="16" spans="1:60" outlineLevel="1">
      <c r="A16" s="307"/>
      <c r="B16" s="259" t="s">
        <v>232</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c r="AD16" s="32"/>
      <c r="AE16" s="32" t="s">
        <v>222</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ht="20.399999999999999" outlineLevel="1">
      <c r="A17" s="311">
        <v>2</v>
      </c>
      <c r="B17" s="262" t="s">
        <v>233</v>
      </c>
      <c r="C17" s="301" t="s">
        <v>234</v>
      </c>
      <c r="D17" s="267" t="s">
        <v>235</v>
      </c>
      <c r="E17" s="273">
        <v>195.26499999999999</v>
      </c>
      <c r="F17" s="286"/>
      <c r="G17" s="284">
        <f>ROUND(E17*F17,2)</f>
        <v>0</v>
      </c>
      <c r="H17" s="283" t="s">
        <v>236</v>
      </c>
      <c r="I17" s="313" t="s">
        <v>227</v>
      </c>
      <c r="J17" s="32"/>
      <c r="K17" s="32"/>
      <c r="L17" s="32"/>
      <c r="M17" s="32"/>
      <c r="N17" s="32"/>
      <c r="O17" s="32"/>
      <c r="P17" s="32"/>
      <c r="Q17" s="32"/>
      <c r="R17" s="32"/>
      <c r="S17" s="32"/>
      <c r="T17" s="32"/>
      <c r="U17" s="32"/>
      <c r="V17" s="32"/>
      <c r="W17" s="32"/>
      <c r="X17" s="32"/>
      <c r="Y17" s="32"/>
      <c r="Z17" s="32"/>
      <c r="AA17" s="32"/>
      <c r="AB17" s="32"/>
      <c r="AC17" s="32"/>
      <c r="AD17" s="32"/>
      <c r="AE17" s="32" t="s">
        <v>228</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63"/>
      <c r="C18" s="303" t="s">
        <v>237</v>
      </c>
      <c r="D18" s="269"/>
      <c r="E18" s="275"/>
      <c r="F18" s="289"/>
      <c r="G18" s="290"/>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251" t="str">
        <f>C18</f>
        <v>Položka neobsahuje kontaktní nátěr a povrchovou úpravu omítkou.</v>
      </c>
      <c r="BB18" s="32"/>
      <c r="BC18" s="32"/>
      <c r="BD18" s="32"/>
      <c r="BE18" s="32"/>
      <c r="BF18" s="32"/>
      <c r="BG18" s="32"/>
      <c r="BH18" s="32"/>
    </row>
    <row r="19" spans="1:60" outlineLevel="1">
      <c r="A19" s="307"/>
      <c r="B19" s="263"/>
      <c r="C19" s="302" t="s">
        <v>238</v>
      </c>
      <c r="D19" s="268"/>
      <c r="E19" s="274"/>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239</v>
      </c>
      <c r="D20" s="268"/>
      <c r="E20" s="274"/>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240</v>
      </c>
      <c r="D21" s="268"/>
      <c r="E21" s="274"/>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63"/>
      <c r="C22" s="302" t="s">
        <v>241</v>
      </c>
      <c r="D22" s="268"/>
      <c r="E22" s="274">
        <v>139.06</v>
      </c>
      <c r="F22" s="284"/>
      <c r="G22" s="284"/>
      <c r="H22" s="283"/>
      <c r="I22" s="31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242</v>
      </c>
      <c r="D23" s="268"/>
      <c r="E23" s="274"/>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02" t="s">
        <v>243</v>
      </c>
      <c r="D24" s="268"/>
      <c r="E24" s="274">
        <v>33.405000000000001</v>
      </c>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244</v>
      </c>
      <c r="D25" s="268"/>
      <c r="E25" s="274">
        <v>22.8</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59" t="s">
        <v>245</v>
      </c>
      <c r="C26" s="300"/>
      <c r="D26" s="308"/>
      <c r="E26" s="309"/>
      <c r="F26" s="310"/>
      <c r="G26" s="285"/>
      <c r="H26" s="283"/>
      <c r="I26" s="313"/>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11">
        <v>3</v>
      </c>
      <c r="B27" s="262" t="s">
        <v>246</v>
      </c>
      <c r="C27" s="301" t="s">
        <v>247</v>
      </c>
      <c r="D27" s="267" t="s">
        <v>235</v>
      </c>
      <c r="E27" s="273">
        <v>195.26499999999999</v>
      </c>
      <c r="F27" s="286"/>
      <c r="G27" s="284">
        <f>ROUND(E27*F27,2)</f>
        <v>0</v>
      </c>
      <c r="H27" s="283" t="s">
        <v>236</v>
      </c>
      <c r="I27" s="313" t="s">
        <v>227</v>
      </c>
      <c r="J27" s="32"/>
      <c r="K27" s="32"/>
      <c r="L27" s="32"/>
      <c r="M27" s="32"/>
      <c r="N27" s="32"/>
      <c r="O27" s="32"/>
      <c r="P27" s="32"/>
      <c r="Q27" s="32"/>
      <c r="R27" s="32"/>
      <c r="S27" s="32"/>
      <c r="T27" s="32"/>
      <c r="U27" s="32"/>
      <c r="V27" s="32"/>
      <c r="W27" s="32"/>
      <c r="X27" s="32"/>
      <c r="Y27" s="32"/>
      <c r="Z27" s="32"/>
      <c r="AA27" s="32"/>
      <c r="AB27" s="32"/>
      <c r="AC27" s="32"/>
      <c r="AD27" s="32"/>
      <c r="AE27" s="32" t="s">
        <v>228</v>
      </c>
      <c r="AF27" s="32"/>
      <c r="AG27" s="32"/>
      <c r="AH27" s="32"/>
      <c r="AI27" s="32"/>
      <c r="AJ27" s="32"/>
      <c r="AK27" s="32"/>
      <c r="AL27" s="32"/>
      <c r="AM27" s="32">
        <v>15</v>
      </c>
      <c r="AN27" s="32"/>
      <c r="AO27" s="32"/>
      <c r="AP27" s="32"/>
      <c r="AQ27" s="32"/>
      <c r="AR27" s="32"/>
      <c r="AS27" s="32"/>
      <c r="AT27" s="32"/>
      <c r="AU27" s="32"/>
      <c r="AV27" s="32"/>
      <c r="AW27" s="32"/>
      <c r="AX27" s="32"/>
      <c r="AY27" s="32"/>
      <c r="AZ27" s="32"/>
      <c r="BA27" s="32"/>
      <c r="BB27" s="32"/>
      <c r="BC27" s="32"/>
      <c r="BD27" s="32"/>
      <c r="BE27" s="32"/>
      <c r="BF27" s="32"/>
      <c r="BG27" s="32"/>
      <c r="BH27" s="32"/>
    </row>
    <row r="28" spans="1:60" ht="21" outlineLevel="1">
      <c r="A28" s="307"/>
      <c r="B28" s="263"/>
      <c r="C28" s="303" t="s">
        <v>248</v>
      </c>
      <c r="D28" s="269"/>
      <c r="E28" s="275"/>
      <c r="F28" s="289"/>
      <c r="G28" s="290"/>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251" t="str">
        <f>C28</f>
        <v>Nanesení lepicího tmelu na izolační desky, nalepení desek, zajištění talířovými hmoždinkami (6 ks/m2), natažení stěrky, vtlačení výztužné tkaniny (1,15 m2/m2), rohových lišt (0,14 m/m2), přehlazení stěrky, nanesení druhé vyrovnávací stěrky.</v>
      </c>
      <c r="BB28" s="32"/>
      <c r="BC28" s="32"/>
      <c r="BD28" s="32"/>
      <c r="BE28" s="32"/>
      <c r="BF28" s="32"/>
      <c r="BG28" s="32"/>
      <c r="BH28" s="32"/>
    </row>
    <row r="29" spans="1:60" outlineLevel="1">
      <c r="A29" s="307"/>
      <c r="B29" s="263"/>
      <c r="C29" s="303" t="s">
        <v>249</v>
      </c>
      <c r="D29" s="269"/>
      <c r="E29" s="275"/>
      <c r="F29" s="289"/>
      <c r="G29" s="290"/>
      <c r="H29" s="283"/>
      <c r="I29" s="31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251" t="str">
        <f>C29</f>
        <v>Bez dodávky materiálu.</v>
      </c>
      <c r="BB29" s="32"/>
      <c r="BC29" s="32"/>
      <c r="BD29" s="32"/>
      <c r="BE29" s="32"/>
      <c r="BF29" s="32"/>
      <c r="BG29" s="32"/>
      <c r="BH29" s="32"/>
    </row>
    <row r="30" spans="1:60" outlineLevel="1">
      <c r="A30" s="307"/>
      <c r="B30" s="263"/>
      <c r="C30" s="302" t="s">
        <v>250</v>
      </c>
      <c r="D30" s="268"/>
      <c r="E30" s="274">
        <v>195.26499999999999</v>
      </c>
      <c r="F30" s="284"/>
      <c r="G30" s="284"/>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59" t="s">
        <v>230</v>
      </c>
      <c r="C31" s="300"/>
      <c r="D31" s="308"/>
      <c r="E31" s="309"/>
      <c r="F31" s="310"/>
      <c r="G31" s="285"/>
      <c r="H31" s="283"/>
      <c r="I31" s="313"/>
      <c r="J31" s="32"/>
      <c r="K31" s="32"/>
      <c r="L31" s="32"/>
      <c r="M31" s="32"/>
      <c r="N31" s="32"/>
      <c r="O31" s="32"/>
      <c r="P31" s="32"/>
      <c r="Q31" s="32"/>
      <c r="R31" s="32"/>
      <c r="S31" s="32"/>
      <c r="T31" s="32"/>
      <c r="U31" s="32"/>
      <c r="V31" s="32"/>
      <c r="W31" s="32"/>
      <c r="X31" s="32"/>
      <c r="Y31" s="32"/>
      <c r="Z31" s="32"/>
      <c r="AA31" s="32"/>
      <c r="AB31" s="32"/>
      <c r="AC31" s="32">
        <v>0</v>
      </c>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21" outlineLevel="1">
      <c r="A32" s="307"/>
      <c r="B32" s="259" t="s">
        <v>231</v>
      </c>
      <c r="C32" s="300"/>
      <c r="D32" s="308"/>
      <c r="E32" s="309"/>
      <c r="F32" s="310"/>
      <c r="G32" s="285"/>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251" t="str">
        <f>B32</f>
        <v>nanesení lepicího tmelu na izolační desky, nalepení desek, zajištění talířovými hmoždinkami (6 ks/m2), přebroušení desek, natažení stěrky, vtlačení výztužné tkaniny (1,15 m2/m2), přehlazení stěrky. Další vrstvy podle popisu položky.</v>
      </c>
      <c r="BA32" s="32"/>
      <c r="BB32" s="32"/>
      <c r="BC32" s="32"/>
      <c r="BD32" s="32"/>
      <c r="BE32" s="32"/>
      <c r="BF32" s="32"/>
      <c r="BG32" s="32"/>
      <c r="BH32" s="32"/>
    </row>
    <row r="33" spans="1:60" outlineLevel="1">
      <c r="A33" s="307"/>
      <c r="B33" s="259" t="s">
        <v>232</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c r="AD33" s="32"/>
      <c r="AE33" s="32" t="s">
        <v>222</v>
      </c>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0.399999999999999" outlineLevel="1">
      <c r="A34" s="311">
        <v>4</v>
      </c>
      <c r="B34" s="262" t="s">
        <v>251</v>
      </c>
      <c r="C34" s="301" t="s">
        <v>252</v>
      </c>
      <c r="D34" s="267" t="s">
        <v>235</v>
      </c>
      <c r="E34" s="273">
        <v>25.8035</v>
      </c>
      <c r="F34" s="286"/>
      <c r="G34" s="284">
        <f>ROUND(E34*F34,2)</f>
        <v>0</v>
      </c>
      <c r="H34" s="283" t="s">
        <v>236</v>
      </c>
      <c r="I34" s="313" t="s">
        <v>227</v>
      </c>
      <c r="J34" s="32"/>
      <c r="K34" s="32"/>
      <c r="L34" s="32"/>
      <c r="M34" s="32"/>
      <c r="N34" s="32"/>
      <c r="O34" s="32"/>
      <c r="P34" s="32"/>
      <c r="Q34" s="32"/>
      <c r="R34" s="32"/>
      <c r="S34" s="32"/>
      <c r="T34" s="32"/>
      <c r="U34" s="32"/>
      <c r="V34" s="32"/>
      <c r="W34" s="32"/>
      <c r="X34" s="32"/>
      <c r="Y34" s="32"/>
      <c r="Z34" s="32"/>
      <c r="AA34" s="32"/>
      <c r="AB34" s="32"/>
      <c r="AC34" s="32"/>
      <c r="AD34" s="32"/>
      <c r="AE34" s="32" t="s">
        <v>228</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3" t="s">
        <v>237</v>
      </c>
      <c r="D35" s="269"/>
      <c r="E35" s="275"/>
      <c r="F35" s="289"/>
      <c r="G35" s="290"/>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251" t="str">
        <f>C35</f>
        <v>Položka neobsahuje kontaktní nátěr a povrchovou úpravu omítkou.</v>
      </c>
      <c r="BB35" s="32"/>
      <c r="BC35" s="32"/>
      <c r="BD35" s="32"/>
      <c r="BE35" s="32"/>
      <c r="BF35" s="32"/>
      <c r="BG35" s="32"/>
      <c r="BH35" s="32"/>
    </row>
    <row r="36" spans="1:60" outlineLevel="1">
      <c r="A36" s="307"/>
      <c r="B36" s="263"/>
      <c r="C36" s="302" t="s">
        <v>238</v>
      </c>
      <c r="D36" s="268"/>
      <c r="E36" s="274"/>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253</v>
      </c>
      <c r="D37" s="268"/>
      <c r="E37" s="274"/>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63"/>
      <c r="C38" s="302" t="s">
        <v>254</v>
      </c>
      <c r="D38" s="268"/>
      <c r="E38" s="274">
        <v>25.8035</v>
      </c>
      <c r="F38" s="284"/>
      <c r="G38" s="284"/>
      <c r="H38" s="283"/>
      <c r="I38" s="3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5</v>
      </c>
      <c r="B39" s="262" t="s">
        <v>255</v>
      </c>
      <c r="C39" s="301" t="s">
        <v>256</v>
      </c>
      <c r="D39" s="267" t="s">
        <v>235</v>
      </c>
      <c r="E39" s="273">
        <v>221.0685</v>
      </c>
      <c r="F39" s="286"/>
      <c r="G39" s="284">
        <f>ROUND(E39*F39,2)</f>
        <v>0</v>
      </c>
      <c r="H39" s="283"/>
      <c r="I39" s="313" t="s">
        <v>257</v>
      </c>
      <c r="J39" s="32"/>
      <c r="K39" s="32"/>
      <c r="L39" s="32"/>
      <c r="M39" s="32"/>
      <c r="N39" s="32"/>
      <c r="O39" s="32"/>
      <c r="P39" s="32"/>
      <c r="Q39" s="32"/>
      <c r="R39" s="32"/>
      <c r="S39" s="32"/>
      <c r="T39" s="32"/>
      <c r="U39" s="32"/>
      <c r="V39" s="32"/>
      <c r="W39" s="32"/>
      <c r="X39" s="32"/>
      <c r="Y39" s="32"/>
      <c r="Z39" s="32"/>
      <c r="AA39" s="32"/>
      <c r="AB39" s="32"/>
      <c r="AC39" s="32"/>
      <c r="AD39" s="32"/>
      <c r="AE39" s="32" t="s">
        <v>258</v>
      </c>
      <c r="AF39" s="32" t="s">
        <v>259</v>
      </c>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250</v>
      </c>
      <c r="D40" s="268"/>
      <c r="E40" s="274">
        <v>195.26499999999999</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63"/>
      <c r="C41" s="302" t="s">
        <v>260</v>
      </c>
      <c r="D41" s="268"/>
      <c r="E41" s="274">
        <v>25.8035</v>
      </c>
      <c r="F41" s="284"/>
      <c r="G41" s="284"/>
      <c r="H41" s="283"/>
      <c r="I41" s="3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c r="A42" s="306" t="s">
        <v>218</v>
      </c>
      <c r="B42" s="261" t="s">
        <v>126</v>
      </c>
      <c r="C42" s="298" t="s">
        <v>127</v>
      </c>
      <c r="D42" s="265"/>
      <c r="E42" s="271"/>
      <c r="F42" s="287">
        <f>SUM(G43:G209)</f>
        <v>0</v>
      </c>
      <c r="G42" s="288"/>
      <c r="H42" s="280"/>
      <c r="I42" s="312"/>
      <c r="AE42" t="s">
        <v>219</v>
      </c>
    </row>
    <row r="43" spans="1:60" outlineLevel="1">
      <c r="A43" s="307"/>
      <c r="B43" s="258" t="s">
        <v>261</v>
      </c>
      <c r="C43" s="299"/>
      <c r="D43" s="266"/>
      <c r="E43" s="272"/>
      <c r="F43" s="281"/>
      <c r="G43" s="282"/>
      <c r="H43" s="283"/>
      <c r="I43" s="313"/>
      <c r="J43" s="32"/>
      <c r="K43" s="32"/>
      <c r="L43" s="32"/>
      <c r="M43" s="32"/>
      <c r="N43" s="32"/>
      <c r="O43" s="32"/>
      <c r="P43" s="32"/>
      <c r="Q43" s="32"/>
      <c r="R43" s="32"/>
      <c r="S43" s="32"/>
      <c r="T43" s="32"/>
      <c r="U43" s="32"/>
      <c r="V43" s="32"/>
      <c r="W43" s="32"/>
      <c r="X43" s="32"/>
      <c r="Y43" s="32"/>
      <c r="Z43" s="32"/>
      <c r="AA43" s="32"/>
      <c r="AB43" s="32"/>
      <c r="AC43" s="32">
        <v>0</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21" outlineLevel="1">
      <c r="A44" s="307"/>
      <c r="B44" s="259" t="s">
        <v>262</v>
      </c>
      <c r="C44" s="300"/>
      <c r="D44" s="308"/>
      <c r="E44" s="309"/>
      <c r="F44" s="310"/>
      <c r="G44" s="285"/>
      <c r="H44" s="283"/>
      <c r="I44" s="313"/>
      <c r="J44" s="32"/>
      <c r="K44" s="32"/>
      <c r="L44" s="32"/>
      <c r="M44" s="32"/>
      <c r="N44" s="32"/>
      <c r="O44" s="32"/>
      <c r="P44" s="32"/>
      <c r="Q44" s="32"/>
      <c r="R44" s="32"/>
      <c r="S44" s="32"/>
      <c r="T44" s="32"/>
      <c r="U44" s="32"/>
      <c r="V44" s="32"/>
      <c r="W44" s="32"/>
      <c r="X44" s="32"/>
      <c r="Y44" s="32"/>
      <c r="Z44" s="32"/>
      <c r="AA44" s="32"/>
      <c r="AB44" s="32"/>
      <c r="AC44" s="32"/>
      <c r="AD44" s="32"/>
      <c r="AE44" s="32" t="s">
        <v>222</v>
      </c>
      <c r="AF44" s="32"/>
      <c r="AG44" s="32"/>
      <c r="AH44" s="32"/>
      <c r="AI44" s="32"/>
      <c r="AJ44" s="32"/>
      <c r="AK44" s="32"/>
      <c r="AL44" s="32"/>
      <c r="AM44" s="32"/>
      <c r="AN44" s="32"/>
      <c r="AO44" s="32"/>
      <c r="AP44" s="32"/>
      <c r="AQ44" s="32"/>
      <c r="AR44" s="32"/>
      <c r="AS44" s="32"/>
      <c r="AT44" s="32"/>
      <c r="AU44" s="32"/>
      <c r="AV44" s="32"/>
      <c r="AW44" s="32"/>
      <c r="AX44" s="32"/>
      <c r="AY44" s="32"/>
      <c r="AZ44" s="251" t="str">
        <f>B44</f>
        <v>s rámy a zárubněmi, zábradlí, předmětů oplechování apod., které se zřizují ještě před úpravami povrchu, před jejich znečištěním při úpravách povrchu nástřikem plastických (lepivých) maltovin</v>
      </c>
      <c r="BA44" s="32"/>
      <c r="BB44" s="32"/>
      <c r="BC44" s="32"/>
      <c r="BD44" s="32"/>
      <c r="BE44" s="32"/>
      <c r="BF44" s="32"/>
      <c r="BG44" s="32"/>
      <c r="BH44" s="32"/>
    </row>
    <row r="45" spans="1:60" outlineLevel="1">
      <c r="A45" s="311">
        <v>6</v>
      </c>
      <c r="B45" s="262" t="s">
        <v>263</v>
      </c>
      <c r="C45" s="301" t="s">
        <v>264</v>
      </c>
      <c r="D45" s="267" t="s">
        <v>235</v>
      </c>
      <c r="E45" s="273">
        <v>65.680499999999995</v>
      </c>
      <c r="F45" s="286"/>
      <c r="G45" s="284">
        <f>ROUND(E45*F45,2)</f>
        <v>0</v>
      </c>
      <c r="H45" s="283" t="s">
        <v>236</v>
      </c>
      <c r="I45" s="313" t="s">
        <v>227</v>
      </c>
      <c r="J45" s="32"/>
      <c r="K45" s="32"/>
      <c r="L45" s="32"/>
      <c r="M45" s="32"/>
      <c r="N45" s="32"/>
      <c r="O45" s="32"/>
      <c r="P45" s="32"/>
      <c r="Q45" s="32"/>
      <c r="R45" s="32"/>
      <c r="S45" s="32"/>
      <c r="T45" s="32"/>
      <c r="U45" s="32"/>
      <c r="V45" s="32"/>
      <c r="W45" s="32"/>
      <c r="X45" s="32"/>
      <c r="Y45" s="32"/>
      <c r="Z45" s="32"/>
      <c r="AA45" s="32"/>
      <c r="AB45" s="32"/>
      <c r="AC45" s="32"/>
      <c r="AD45" s="32"/>
      <c r="AE45" s="32" t="s">
        <v>228</v>
      </c>
      <c r="AF45" s="32"/>
      <c r="AG45" s="32"/>
      <c r="AH45" s="32"/>
      <c r="AI45" s="32"/>
      <c r="AJ45" s="32"/>
      <c r="AK45" s="32"/>
      <c r="AL45" s="32"/>
      <c r="AM45" s="32">
        <v>15</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265</v>
      </c>
      <c r="D46" s="268"/>
      <c r="E46" s="274"/>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63"/>
      <c r="C47" s="302" t="s">
        <v>266</v>
      </c>
      <c r="D47" s="268"/>
      <c r="E47" s="274">
        <v>3.84</v>
      </c>
      <c r="F47" s="284"/>
      <c r="G47" s="284"/>
      <c r="H47" s="283"/>
      <c r="I47" s="3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267</v>
      </c>
      <c r="D48" s="268"/>
      <c r="E48" s="274">
        <v>5.8944999999999999</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268</v>
      </c>
      <c r="D49" s="268"/>
      <c r="E49" s="274">
        <v>35.085999999999999</v>
      </c>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269</v>
      </c>
      <c r="D50" s="268"/>
      <c r="E50" s="274"/>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270</v>
      </c>
      <c r="D51" s="268"/>
      <c r="E51" s="274">
        <v>20.86</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59" t="s">
        <v>271</v>
      </c>
      <c r="C52" s="300"/>
      <c r="D52" s="308"/>
      <c r="E52" s="309"/>
      <c r="F52" s="310"/>
      <c r="G52" s="285"/>
      <c r="H52" s="283"/>
      <c r="I52" s="313"/>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272</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c r="AD53" s="32"/>
      <c r="AE53" s="32" t="s">
        <v>222</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1">
        <v>7</v>
      </c>
      <c r="B54" s="262" t="s">
        <v>273</v>
      </c>
      <c r="C54" s="301" t="s">
        <v>274</v>
      </c>
      <c r="D54" s="267" t="s">
        <v>235</v>
      </c>
      <c r="E54" s="273">
        <v>148.32</v>
      </c>
      <c r="F54" s="286"/>
      <c r="G54" s="284">
        <f>ROUND(E54*F54,2)</f>
        <v>0</v>
      </c>
      <c r="H54" s="283" t="s">
        <v>275</v>
      </c>
      <c r="I54" s="313" t="s">
        <v>227</v>
      </c>
      <c r="J54" s="32"/>
      <c r="K54" s="32"/>
      <c r="L54" s="32"/>
      <c r="M54" s="32"/>
      <c r="N54" s="32"/>
      <c r="O54" s="32"/>
      <c r="P54" s="32"/>
      <c r="Q54" s="32"/>
      <c r="R54" s="32"/>
      <c r="S54" s="32"/>
      <c r="T54" s="32"/>
      <c r="U54" s="32"/>
      <c r="V54" s="32"/>
      <c r="W54" s="32"/>
      <c r="X54" s="32"/>
      <c r="Y54" s="32"/>
      <c r="Z54" s="32"/>
      <c r="AA54" s="32"/>
      <c r="AB54" s="32"/>
      <c r="AC54" s="32"/>
      <c r="AD54" s="32"/>
      <c r="AE54" s="32" t="s">
        <v>228</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276</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277</v>
      </c>
      <c r="D56" s="268"/>
      <c r="E56" s="274">
        <v>148.32</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59" t="s">
        <v>278</v>
      </c>
      <c r="C57" s="300"/>
      <c r="D57" s="308"/>
      <c r="E57" s="309"/>
      <c r="F57" s="310"/>
      <c r="G57" s="285"/>
      <c r="H57" s="283"/>
      <c r="I57" s="313"/>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59" t="s">
        <v>279</v>
      </c>
      <c r="C58" s="300"/>
      <c r="D58" s="308"/>
      <c r="E58" s="309"/>
      <c r="F58" s="310"/>
      <c r="G58" s="285"/>
      <c r="H58" s="283"/>
      <c r="I58" s="313"/>
      <c r="J58" s="32"/>
      <c r="K58" s="32"/>
      <c r="L58" s="32"/>
      <c r="M58" s="32"/>
      <c r="N58" s="32"/>
      <c r="O58" s="32"/>
      <c r="P58" s="32"/>
      <c r="Q58" s="32"/>
      <c r="R58" s="32"/>
      <c r="S58" s="32"/>
      <c r="T58" s="32"/>
      <c r="U58" s="32"/>
      <c r="V58" s="32"/>
      <c r="W58" s="32"/>
      <c r="X58" s="32"/>
      <c r="Y58" s="32"/>
      <c r="Z58" s="32"/>
      <c r="AA58" s="32"/>
      <c r="AB58" s="32"/>
      <c r="AC58" s="32"/>
      <c r="AD58" s="32"/>
      <c r="AE58" s="32" t="s">
        <v>222</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11">
        <v>8</v>
      </c>
      <c r="B59" s="262" t="s">
        <v>280</v>
      </c>
      <c r="C59" s="301" t="s">
        <v>281</v>
      </c>
      <c r="D59" s="267" t="s">
        <v>235</v>
      </c>
      <c r="E59" s="273">
        <v>148.32</v>
      </c>
      <c r="F59" s="286"/>
      <c r="G59" s="284">
        <f>ROUND(E59*F59,2)</f>
        <v>0</v>
      </c>
      <c r="H59" s="283" t="s">
        <v>236</v>
      </c>
      <c r="I59" s="313" t="s">
        <v>227</v>
      </c>
      <c r="J59" s="32"/>
      <c r="K59" s="32"/>
      <c r="L59" s="32"/>
      <c r="M59" s="32"/>
      <c r="N59" s="32"/>
      <c r="O59" s="32"/>
      <c r="P59" s="32"/>
      <c r="Q59" s="32"/>
      <c r="R59" s="32"/>
      <c r="S59" s="32"/>
      <c r="T59" s="32"/>
      <c r="U59" s="32"/>
      <c r="V59" s="32"/>
      <c r="W59" s="32"/>
      <c r="X59" s="32"/>
      <c r="Y59" s="32"/>
      <c r="Z59" s="32"/>
      <c r="AA59" s="32"/>
      <c r="AB59" s="32"/>
      <c r="AC59" s="32"/>
      <c r="AD59" s="32"/>
      <c r="AE59" s="32" t="s">
        <v>228</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282</v>
      </c>
      <c r="D60" s="268"/>
      <c r="E60" s="274"/>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283</v>
      </c>
      <c r="D61" s="268"/>
      <c r="E61" s="274"/>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284</v>
      </c>
      <c r="D62" s="268"/>
      <c r="E62" s="274">
        <v>148.32</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11">
        <v>9</v>
      </c>
      <c r="B63" s="262" t="s">
        <v>255</v>
      </c>
      <c r="C63" s="301" t="s">
        <v>256</v>
      </c>
      <c r="D63" s="267" t="s">
        <v>235</v>
      </c>
      <c r="E63" s="273">
        <v>484.89659999999998</v>
      </c>
      <c r="F63" s="286"/>
      <c r="G63" s="284">
        <f>ROUND(E63*F63,2)</f>
        <v>0</v>
      </c>
      <c r="H63" s="283"/>
      <c r="I63" s="313" t="s">
        <v>257</v>
      </c>
      <c r="J63" s="32"/>
      <c r="K63" s="32"/>
      <c r="L63" s="32"/>
      <c r="M63" s="32"/>
      <c r="N63" s="32"/>
      <c r="O63" s="32"/>
      <c r="P63" s="32"/>
      <c r="Q63" s="32"/>
      <c r="R63" s="32"/>
      <c r="S63" s="32"/>
      <c r="T63" s="32"/>
      <c r="U63" s="32"/>
      <c r="V63" s="32"/>
      <c r="W63" s="32"/>
      <c r="X63" s="32"/>
      <c r="Y63" s="32"/>
      <c r="Z63" s="32"/>
      <c r="AA63" s="32"/>
      <c r="AB63" s="32"/>
      <c r="AC63" s="32"/>
      <c r="AD63" s="32"/>
      <c r="AE63" s="32" t="s">
        <v>258</v>
      </c>
      <c r="AF63" s="32" t="s">
        <v>259</v>
      </c>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285</v>
      </c>
      <c r="D64" s="268"/>
      <c r="E64" s="274"/>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286</v>
      </c>
      <c r="D65" s="268"/>
      <c r="E65" s="274">
        <v>66.718000000000004</v>
      </c>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287</v>
      </c>
      <c r="D66" s="268"/>
      <c r="E66" s="274">
        <v>13.986000000000001</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288</v>
      </c>
      <c r="D67" s="268"/>
      <c r="E67" s="274"/>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286</v>
      </c>
      <c r="D68" s="268"/>
      <c r="E68" s="274">
        <v>66.718000000000004</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289</v>
      </c>
      <c r="D69" s="268"/>
      <c r="E69" s="274">
        <v>7.5110000000000001</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290</v>
      </c>
      <c r="D70" s="268"/>
      <c r="E70" s="274"/>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291</v>
      </c>
      <c r="D71" s="268"/>
      <c r="E71" s="274">
        <v>142.506</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63"/>
      <c r="C72" s="302" t="s">
        <v>292</v>
      </c>
      <c r="D72" s="268"/>
      <c r="E72" s="274">
        <v>28.953600000000002</v>
      </c>
      <c r="F72" s="284"/>
      <c r="G72" s="284"/>
      <c r="H72" s="283"/>
      <c r="I72" s="31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293</v>
      </c>
      <c r="D73" s="268"/>
      <c r="E73" s="274"/>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294</v>
      </c>
      <c r="D74" s="268"/>
      <c r="E74" s="274">
        <v>146.44200000000001</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63"/>
      <c r="C75" s="302" t="s">
        <v>295</v>
      </c>
      <c r="D75" s="268"/>
      <c r="E75" s="274">
        <v>14.692299999999999</v>
      </c>
      <c r="F75" s="284"/>
      <c r="G75" s="284"/>
      <c r="H75" s="283"/>
      <c r="I75" s="313"/>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296</v>
      </c>
      <c r="D76" s="268"/>
      <c r="E76" s="274">
        <v>4.0015999999999998</v>
      </c>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297</v>
      </c>
      <c r="D77" s="268"/>
      <c r="E77" s="274">
        <v>8.7451000000000008</v>
      </c>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298</v>
      </c>
      <c r="D78" s="268"/>
      <c r="E78" s="274"/>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299</v>
      </c>
      <c r="D79" s="268"/>
      <c r="E79" s="274">
        <v>-35.085999999999999</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300</v>
      </c>
      <c r="D80" s="268"/>
      <c r="E80" s="274">
        <v>-5.8944999999999999</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301</v>
      </c>
      <c r="D81" s="268"/>
      <c r="E81" s="274"/>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302</v>
      </c>
      <c r="D82" s="268"/>
      <c r="E82" s="274">
        <v>17.04</v>
      </c>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303</v>
      </c>
      <c r="D83" s="268"/>
      <c r="E83" s="274">
        <v>4.24</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304</v>
      </c>
      <c r="D84" s="268"/>
      <c r="E84" s="274">
        <v>1.85</v>
      </c>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305</v>
      </c>
      <c r="D85" s="268"/>
      <c r="E85" s="274">
        <v>1.6935</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63"/>
      <c r="C86" s="302" t="s">
        <v>306</v>
      </c>
      <c r="D86" s="268"/>
      <c r="E86" s="274"/>
      <c r="F86" s="284"/>
      <c r="G86" s="284"/>
      <c r="H86" s="283"/>
      <c r="I86" s="31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63"/>
      <c r="C87" s="302" t="s">
        <v>307</v>
      </c>
      <c r="D87" s="268"/>
      <c r="E87" s="274">
        <v>0.78</v>
      </c>
      <c r="F87" s="284"/>
      <c r="G87" s="284"/>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59" t="s">
        <v>308</v>
      </c>
      <c r="C88" s="300"/>
      <c r="D88" s="308"/>
      <c r="E88" s="309"/>
      <c r="F88" s="310"/>
      <c r="G88" s="285"/>
      <c r="H88" s="283"/>
      <c r="I88" s="313"/>
      <c r="J88" s="32"/>
      <c r="K88" s="32"/>
      <c r="L88" s="32"/>
      <c r="M88" s="32"/>
      <c r="N88" s="32"/>
      <c r="O88" s="32"/>
      <c r="P88" s="32"/>
      <c r="Q88" s="32"/>
      <c r="R88" s="32"/>
      <c r="S88" s="32"/>
      <c r="T88" s="32"/>
      <c r="U88" s="32"/>
      <c r="V88" s="32"/>
      <c r="W88" s="32"/>
      <c r="X88" s="32"/>
      <c r="Y88" s="32"/>
      <c r="Z88" s="32"/>
      <c r="AA88" s="32"/>
      <c r="AB88" s="32"/>
      <c r="AC88" s="32">
        <v>0</v>
      </c>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11">
        <v>10</v>
      </c>
      <c r="B89" s="262" t="s">
        <v>309</v>
      </c>
      <c r="C89" s="301" t="s">
        <v>310</v>
      </c>
      <c r="D89" s="267" t="s">
        <v>235</v>
      </c>
      <c r="E89" s="273">
        <v>388</v>
      </c>
      <c r="F89" s="286"/>
      <c r="G89" s="284">
        <f>ROUND(E89*F89,2)</f>
        <v>0</v>
      </c>
      <c r="H89" s="283" t="s">
        <v>236</v>
      </c>
      <c r="I89" s="313" t="s">
        <v>227</v>
      </c>
      <c r="J89" s="32"/>
      <c r="K89" s="32"/>
      <c r="L89" s="32"/>
      <c r="M89" s="32"/>
      <c r="N89" s="32"/>
      <c r="O89" s="32"/>
      <c r="P89" s="32"/>
      <c r="Q89" s="32"/>
      <c r="R89" s="32"/>
      <c r="S89" s="32"/>
      <c r="T89" s="32"/>
      <c r="U89" s="32"/>
      <c r="V89" s="32"/>
      <c r="W89" s="32"/>
      <c r="X89" s="32"/>
      <c r="Y89" s="32"/>
      <c r="Z89" s="32"/>
      <c r="AA89" s="32"/>
      <c r="AB89" s="32"/>
      <c r="AC89" s="32"/>
      <c r="AD89" s="32"/>
      <c r="AE89" s="32" t="s">
        <v>228</v>
      </c>
      <c r="AF89" s="32"/>
      <c r="AG89" s="32"/>
      <c r="AH89" s="32"/>
      <c r="AI89" s="32"/>
      <c r="AJ89" s="32"/>
      <c r="AK89" s="32"/>
      <c r="AL89" s="32"/>
      <c r="AM89" s="32">
        <v>15</v>
      </c>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63"/>
      <c r="C90" s="302" t="s">
        <v>311</v>
      </c>
      <c r="D90" s="268"/>
      <c r="E90" s="274">
        <v>388</v>
      </c>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11">
        <v>11</v>
      </c>
      <c r="B91" s="262" t="s">
        <v>312</v>
      </c>
      <c r="C91" s="301" t="s">
        <v>313</v>
      </c>
      <c r="D91" s="267" t="s">
        <v>235</v>
      </c>
      <c r="E91" s="273">
        <v>242.5</v>
      </c>
      <c r="F91" s="286"/>
      <c r="G91" s="284">
        <f>ROUND(E91*F91,2)</f>
        <v>0</v>
      </c>
      <c r="H91" s="283" t="s">
        <v>236</v>
      </c>
      <c r="I91" s="313" t="s">
        <v>227</v>
      </c>
      <c r="J91" s="32"/>
      <c r="K91" s="32"/>
      <c r="L91" s="32"/>
      <c r="M91" s="32"/>
      <c r="N91" s="32"/>
      <c r="O91" s="32"/>
      <c r="P91" s="32"/>
      <c r="Q91" s="32"/>
      <c r="R91" s="32"/>
      <c r="S91" s="32"/>
      <c r="T91" s="32"/>
      <c r="U91" s="32"/>
      <c r="V91" s="32"/>
      <c r="W91" s="32"/>
      <c r="X91" s="32"/>
      <c r="Y91" s="32"/>
      <c r="Z91" s="32"/>
      <c r="AA91" s="32"/>
      <c r="AB91" s="32"/>
      <c r="AC91" s="32"/>
      <c r="AD91" s="32"/>
      <c r="AE91" s="32" t="s">
        <v>228</v>
      </c>
      <c r="AF91" s="32"/>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2" t="s">
        <v>314</v>
      </c>
      <c r="D92" s="268"/>
      <c r="E92" s="274">
        <v>242.5</v>
      </c>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20.399999999999999" outlineLevel="1">
      <c r="A93" s="311">
        <v>12</v>
      </c>
      <c r="B93" s="262" t="s">
        <v>315</v>
      </c>
      <c r="C93" s="301" t="s">
        <v>316</v>
      </c>
      <c r="D93" s="267" t="s">
        <v>235</v>
      </c>
      <c r="E93" s="273">
        <v>266.75</v>
      </c>
      <c r="F93" s="286"/>
      <c r="G93" s="284">
        <f>ROUND(E93*F93,2)</f>
        <v>0</v>
      </c>
      <c r="H93" s="283" t="s">
        <v>317</v>
      </c>
      <c r="I93" s="313" t="s">
        <v>227</v>
      </c>
      <c r="J93" s="32"/>
      <c r="K93" s="32"/>
      <c r="L93" s="32"/>
      <c r="M93" s="32"/>
      <c r="N93" s="32"/>
      <c r="O93" s="32"/>
      <c r="P93" s="32"/>
      <c r="Q93" s="32"/>
      <c r="R93" s="32"/>
      <c r="S93" s="32"/>
      <c r="T93" s="32"/>
      <c r="U93" s="32"/>
      <c r="V93" s="32"/>
      <c r="W93" s="32"/>
      <c r="X93" s="32"/>
      <c r="Y93" s="32"/>
      <c r="Z93" s="32"/>
      <c r="AA93" s="32"/>
      <c r="AB93" s="32"/>
      <c r="AC93" s="32"/>
      <c r="AD93" s="32"/>
      <c r="AE93" s="32" t="s">
        <v>228</v>
      </c>
      <c r="AF93" s="32"/>
      <c r="AG93" s="32"/>
      <c r="AH93" s="32"/>
      <c r="AI93" s="32"/>
      <c r="AJ93" s="32"/>
      <c r="AK93" s="32"/>
      <c r="AL93" s="32"/>
      <c r="AM93" s="32">
        <v>15</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318</v>
      </c>
      <c r="D94" s="268"/>
      <c r="E94" s="274">
        <v>266.75</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59" t="s">
        <v>319</v>
      </c>
      <c r="C95" s="300"/>
      <c r="D95" s="308"/>
      <c r="E95" s="309"/>
      <c r="F95" s="310"/>
      <c r="G95" s="285"/>
      <c r="H95" s="283"/>
      <c r="I95" s="313"/>
      <c r="J95" s="32"/>
      <c r="K95" s="32"/>
      <c r="L95" s="32"/>
      <c r="M95" s="32"/>
      <c r="N95" s="32"/>
      <c r="O95" s="32"/>
      <c r="P95" s="32"/>
      <c r="Q95" s="32"/>
      <c r="R95" s="32"/>
      <c r="S95" s="32"/>
      <c r="T95" s="32"/>
      <c r="U95" s="32"/>
      <c r="V95" s="32"/>
      <c r="W95" s="32"/>
      <c r="X95" s="32"/>
      <c r="Y95" s="32"/>
      <c r="Z95" s="32"/>
      <c r="AA95" s="32"/>
      <c r="AB95" s="32"/>
      <c r="AC95" s="32">
        <v>0</v>
      </c>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59" t="s">
        <v>320</v>
      </c>
      <c r="C96" s="300"/>
      <c r="D96" s="308"/>
      <c r="E96" s="309"/>
      <c r="F96" s="310"/>
      <c r="G96" s="285"/>
      <c r="H96" s="283"/>
      <c r="I96" s="313"/>
      <c r="J96" s="32"/>
      <c r="K96" s="32"/>
      <c r="L96" s="32"/>
      <c r="M96" s="32"/>
      <c r="N96" s="32"/>
      <c r="O96" s="32"/>
      <c r="P96" s="32"/>
      <c r="Q96" s="32"/>
      <c r="R96" s="32"/>
      <c r="S96" s="32"/>
      <c r="T96" s="32"/>
      <c r="U96" s="32"/>
      <c r="V96" s="32"/>
      <c r="W96" s="32"/>
      <c r="X96" s="32"/>
      <c r="Y96" s="32"/>
      <c r="Z96" s="32"/>
      <c r="AA96" s="32"/>
      <c r="AB96" s="32"/>
      <c r="AC96" s="32"/>
      <c r="AD96" s="32"/>
      <c r="AE96" s="32" t="s">
        <v>222</v>
      </c>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11">
        <v>13</v>
      </c>
      <c r="B97" s="262" t="s">
        <v>321</v>
      </c>
      <c r="C97" s="301" t="s">
        <v>322</v>
      </c>
      <c r="D97" s="267" t="s">
        <v>235</v>
      </c>
      <c r="E97" s="273">
        <v>20.256</v>
      </c>
      <c r="F97" s="286"/>
      <c r="G97" s="284">
        <f>ROUND(E97*F97,2)</f>
        <v>0</v>
      </c>
      <c r="H97" s="283" t="s">
        <v>236</v>
      </c>
      <c r="I97" s="313" t="s">
        <v>257</v>
      </c>
      <c r="J97" s="32"/>
      <c r="K97" s="32"/>
      <c r="L97" s="32"/>
      <c r="M97" s="32"/>
      <c r="N97" s="32"/>
      <c r="O97" s="32"/>
      <c r="P97" s="32"/>
      <c r="Q97" s="32"/>
      <c r="R97" s="32"/>
      <c r="S97" s="32"/>
      <c r="T97" s="32"/>
      <c r="U97" s="32"/>
      <c r="V97" s="32"/>
      <c r="W97" s="32"/>
      <c r="X97" s="32"/>
      <c r="Y97" s="32"/>
      <c r="Z97" s="32"/>
      <c r="AA97" s="32"/>
      <c r="AB97" s="32"/>
      <c r="AC97" s="32"/>
      <c r="AD97" s="32"/>
      <c r="AE97" s="32" t="s">
        <v>258</v>
      </c>
      <c r="AF97" s="32" t="s">
        <v>259</v>
      </c>
      <c r="AG97" s="32"/>
      <c r="AH97" s="32"/>
      <c r="AI97" s="32"/>
      <c r="AJ97" s="32"/>
      <c r="AK97" s="32"/>
      <c r="AL97" s="32"/>
      <c r="AM97" s="32">
        <v>15</v>
      </c>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7"/>
      <c r="B98" s="263"/>
      <c r="C98" s="302" t="s">
        <v>323</v>
      </c>
      <c r="D98" s="268"/>
      <c r="E98" s="274"/>
      <c r="F98" s="284"/>
      <c r="G98" s="284"/>
      <c r="H98" s="283"/>
      <c r="I98" s="31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2" t="s">
        <v>324</v>
      </c>
      <c r="D99" s="268"/>
      <c r="E99" s="274">
        <v>20.256</v>
      </c>
      <c r="F99" s="284"/>
      <c r="G99" s="284"/>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59" t="s">
        <v>325</v>
      </c>
      <c r="C100" s="300"/>
      <c r="D100" s="308"/>
      <c r="E100" s="309"/>
      <c r="F100" s="310"/>
      <c r="G100" s="285"/>
      <c r="H100" s="283"/>
      <c r="I100" s="313"/>
      <c r="J100" s="32"/>
      <c r="K100" s="32"/>
      <c r="L100" s="32"/>
      <c r="M100" s="32"/>
      <c r="N100" s="32"/>
      <c r="O100" s="32"/>
      <c r="P100" s="32"/>
      <c r="Q100" s="32"/>
      <c r="R100" s="32"/>
      <c r="S100" s="32"/>
      <c r="T100" s="32"/>
      <c r="U100" s="32"/>
      <c r="V100" s="32"/>
      <c r="W100" s="32"/>
      <c r="X100" s="32"/>
      <c r="Y100" s="32"/>
      <c r="Z100" s="32"/>
      <c r="AA100" s="32"/>
      <c r="AB100" s="32"/>
      <c r="AC100" s="32">
        <v>0</v>
      </c>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ht="21" outlineLevel="1">
      <c r="A101" s="307"/>
      <c r="B101" s="259" t="s">
        <v>231</v>
      </c>
      <c r="C101" s="300"/>
      <c r="D101" s="308"/>
      <c r="E101" s="309"/>
      <c r="F101" s="310"/>
      <c r="G101" s="285"/>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251" t="str">
        <f>B101</f>
        <v>nanesení lepicího tmelu na izolační desky, nalepení desek, zajištění talířovými hmoždinkami (6 ks/m2), přebroušení desek, natažení stěrky, vtlačení výztužné tkaniny (1,15 m2/m2), přehlazení stěrky. Další vrstvy podle popisu položky.</v>
      </c>
      <c r="BA101" s="32"/>
      <c r="BB101" s="32"/>
      <c r="BC101" s="32"/>
      <c r="BD101" s="32"/>
      <c r="BE101" s="32"/>
      <c r="BF101" s="32"/>
      <c r="BG101" s="32"/>
      <c r="BH101" s="32"/>
    </row>
    <row r="102" spans="1:60" outlineLevel="1">
      <c r="A102" s="307"/>
      <c r="B102" s="259" t="s">
        <v>326</v>
      </c>
      <c r="C102" s="300"/>
      <c r="D102" s="308"/>
      <c r="E102" s="309"/>
      <c r="F102" s="310"/>
      <c r="G102" s="285"/>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t="s">
        <v>222</v>
      </c>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11">
        <v>14</v>
      </c>
      <c r="B103" s="262" t="s">
        <v>327</v>
      </c>
      <c r="C103" s="301" t="s">
        <v>328</v>
      </c>
      <c r="D103" s="267" t="s">
        <v>235</v>
      </c>
      <c r="E103" s="273">
        <v>0.5</v>
      </c>
      <c r="F103" s="286"/>
      <c r="G103" s="284">
        <f>ROUND(E103*F103,2)</f>
        <v>0</v>
      </c>
      <c r="H103" s="283" t="s">
        <v>236</v>
      </c>
      <c r="I103" s="313" t="s">
        <v>227</v>
      </c>
      <c r="J103" s="32"/>
      <c r="K103" s="32"/>
      <c r="L103" s="32"/>
      <c r="M103" s="32"/>
      <c r="N103" s="32"/>
      <c r="O103" s="32"/>
      <c r="P103" s="32"/>
      <c r="Q103" s="32"/>
      <c r="R103" s="32"/>
      <c r="S103" s="32"/>
      <c r="T103" s="32"/>
      <c r="U103" s="32"/>
      <c r="V103" s="32"/>
      <c r="W103" s="32"/>
      <c r="X103" s="32"/>
      <c r="Y103" s="32"/>
      <c r="Z103" s="32"/>
      <c r="AA103" s="32"/>
      <c r="AB103" s="32"/>
      <c r="AC103" s="32"/>
      <c r="AD103" s="32"/>
      <c r="AE103" s="32" t="s">
        <v>228</v>
      </c>
      <c r="AF103" s="32"/>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329</v>
      </c>
      <c r="D104" s="268"/>
      <c r="E104" s="274">
        <v>0.5</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11">
        <v>15</v>
      </c>
      <c r="B105" s="262" t="s">
        <v>330</v>
      </c>
      <c r="C105" s="301" t="s">
        <v>331</v>
      </c>
      <c r="D105" s="267" t="s">
        <v>235</v>
      </c>
      <c r="E105" s="273">
        <v>73.489149999999995</v>
      </c>
      <c r="F105" s="286"/>
      <c r="G105" s="284">
        <f>ROUND(E105*F105,2)</f>
        <v>0</v>
      </c>
      <c r="H105" s="283" t="s">
        <v>236</v>
      </c>
      <c r="I105" s="313" t="s">
        <v>227</v>
      </c>
      <c r="J105" s="32"/>
      <c r="K105" s="32"/>
      <c r="L105" s="32"/>
      <c r="M105" s="32"/>
      <c r="N105" s="32"/>
      <c r="O105" s="32"/>
      <c r="P105" s="32"/>
      <c r="Q105" s="32"/>
      <c r="R105" s="32"/>
      <c r="S105" s="32"/>
      <c r="T105" s="32"/>
      <c r="U105" s="32"/>
      <c r="V105" s="32"/>
      <c r="W105" s="32"/>
      <c r="X105" s="32"/>
      <c r="Y105" s="32"/>
      <c r="Z105" s="32"/>
      <c r="AA105" s="32"/>
      <c r="AB105" s="32"/>
      <c r="AC105" s="32"/>
      <c r="AD105" s="32"/>
      <c r="AE105" s="32" t="s">
        <v>228</v>
      </c>
      <c r="AF105" s="32"/>
      <c r="AG105" s="32"/>
      <c r="AH105" s="32"/>
      <c r="AI105" s="32"/>
      <c r="AJ105" s="32"/>
      <c r="AK105" s="32"/>
      <c r="AL105" s="32"/>
      <c r="AM105" s="32">
        <v>15</v>
      </c>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63"/>
      <c r="C106" s="302" t="s">
        <v>332</v>
      </c>
      <c r="D106" s="268"/>
      <c r="E106" s="274"/>
      <c r="F106" s="284"/>
      <c r="G106" s="284"/>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63"/>
      <c r="C107" s="302" t="s">
        <v>285</v>
      </c>
      <c r="D107" s="268"/>
      <c r="E107" s="274"/>
      <c r="F107" s="284"/>
      <c r="G107" s="284"/>
      <c r="H107" s="283"/>
      <c r="I107" s="313"/>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2" t="s">
        <v>333</v>
      </c>
      <c r="D108" s="268"/>
      <c r="E108" s="274">
        <v>14.526</v>
      </c>
      <c r="F108" s="284"/>
      <c r="G108" s="284"/>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63"/>
      <c r="C109" s="302" t="s">
        <v>288</v>
      </c>
      <c r="D109" s="268"/>
      <c r="E109" s="274"/>
      <c r="F109" s="284"/>
      <c r="G109" s="284"/>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63"/>
      <c r="C110" s="302" t="s">
        <v>334</v>
      </c>
      <c r="D110" s="268"/>
      <c r="E110" s="274">
        <v>7.8010000000000002</v>
      </c>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63"/>
      <c r="C111" s="302" t="s">
        <v>290</v>
      </c>
      <c r="D111" s="268"/>
      <c r="E111" s="274"/>
      <c r="F111" s="284"/>
      <c r="G111" s="284"/>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335</v>
      </c>
      <c r="D112" s="268"/>
      <c r="E112" s="274">
        <v>29.465599999999998</v>
      </c>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63"/>
      <c r="C113" s="302" t="s">
        <v>293</v>
      </c>
      <c r="D113" s="268"/>
      <c r="E113" s="274"/>
      <c r="F113" s="284"/>
      <c r="G113" s="284"/>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2" t="s">
        <v>336</v>
      </c>
      <c r="D114" s="268"/>
      <c r="E114" s="274">
        <v>14.994300000000001</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63"/>
      <c r="C115" s="302" t="s">
        <v>296</v>
      </c>
      <c r="D115" s="268"/>
      <c r="E115" s="274">
        <v>4.0015999999999998</v>
      </c>
      <c r="F115" s="284"/>
      <c r="G115" s="284"/>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63"/>
      <c r="C116" s="302" t="s">
        <v>337</v>
      </c>
      <c r="D116" s="268"/>
      <c r="E116" s="274">
        <v>4.4635499999999997</v>
      </c>
      <c r="F116" s="284"/>
      <c r="G116" s="284"/>
      <c r="H116" s="283"/>
      <c r="I116" s="31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298</v>
      </c>
      <c r="D117" s="268"/>
      <c r="E117" s="274"/>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338</v>
      </c>
      <c r="D118" s="268"/>
      <c r="E118" s="274">
        <v>-1.7628999999999999</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59" t="s">
        <v>339</v>
      </c>
      <c r="C119" s="300"/>
      <c r="D119" s="308"/>
      <c r="E119" s="309"/>
      <c r="F119" s="310"/>
      <c r="G119" s="285"/>
      <c r="H119" s="283"/>
      <c r="I119" s="313"/>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21" outlineLevel="1">
      <c r="A120" s="307"/>
      <c r="B120" s="259" t="s">
        <v>340</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251" t="str">
        <f>B120</f>
        <v>nanesení lepicího tmelu na izolační desky, nalepení desek, přebroušení desek z polystyrénu, natažení stěrky, vtlačení výztužné tkaniny, přehlazení stěrky. Další vrstvy podle popisu položky.</v>
      </c>
      <c r="BA120" s="32"/>
      <c r="BB120" s="32"/>
      <c r="BC120" s="32"/>
      <c r="BD120" s="32"/>
      <c r="BE120" s="32"/>
      <c r="BF120" s="32"/>
      <c r="BG120" s="32"/>
      <c r="BH120" s="32"/>
    </row>
    <row r="121" spans="1:60" outlineLevel="1">
      <c r="A121" s="307"/>
      <c r="B121" s="259" t="s">
        <v>341</v>
      </c>
      <c r="C121" s="300"/>
      <c r="D121" s="308"/>
      <c r="E121" s="309"/>
      <c r="F121" s="310"/>
      <c r="G121" s="285"/>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t="s">
        <v>222</v>
      </c>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11">
        <v>16</v>
      </c>
      <c r="B122" s="262" t="s">
        <v>342</v>
      </c>
      <c r="C122" s="301" t="s">
        <v>343</v>
      </c>
      <c r="D122" s="267" t="s">
        <v>235</v>
      </c>
      <c r="E122" s="273">
        <v>16.024000000000001</v>
      </c>
      <c r="F122" s="286"/>
      <c r="G122" s="284">
        <f>ROUND(E122*F122,2)</f>
        <v>0</v>
      </c>
      <c r="H122" s="283" t="s">
        <v>236</v>
      </c>
      <c r="I122" s="313" t="s">
        <v>227</v>
      </c>
      <c r="J122" s="32"/>
      <c r="K122" s="32"/>
      <c r="L122" s="32"/>
      <c r="M122" s="32"/>
      <c r="N122" s="32"/>
      <c r="O122" s="32"/>
      <c r="P122" s="32"/>
      <c r="Q122" s="32"/>
      <c r="R122" s="32"/>
      <c r="S122" s="32"/>
      <c r="T122" s="32"/>
      <c r="U122" s="32"/>
      <c r="V122" s="32"/>
      <c r="W122" s="32"/>
      <c r="X122" s="32"/>
      <c r="Y122" s="32"/>
      <c r="Z122" s="32"/>
      <c r="AA122" s="32"/>
      <c r="AB122" s="32"/>
      <c r="AC122" s="32"/>
      <c r="AD122" s="32"/>
      <c r="AE122" s="32" t="s">
        <v>228</v>
      </c>
      <c r="AF122" s="32"/>
      <c r="AG122" s="32"/>
      <c r="AH122" s="32"/>
      <c r="AI122" s="32"/>
      <c r="AJ122" s="32"/>
      <c r="AK122" s="32"/>
      <c r="AL122" s="32"/>
      <c r="AM122" s="32">
        <v>15</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63"/>
      <c r="C123" s="302" t="s">
        <v>344</v>
      </c>
      <c r="D123" s="268"/>
      <c r="E123" s="274"/>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63"/>
      <c r="C124" s="302" t="s">
        <v>345</v>
      </c>
      <c r="D124" s="268"/>
      <c r="E124" s="274">
        <v>1.464</v>
      </c>
      <c r="F124" s="284"/>
      <c r="G124" s="284"/>
      <c r="H124" s="283"/>
      <c r="I124" s="313"/>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63"/>
      <c r="C125" s="302" t="s">
        <v>346</v>
      </c>
      <c r="D125" s="268"/>
      <c r="E125" s="274">
        <v>9.8000000000000007</v>
      </c>
      <c r="F125" s="284"/>
      <c r="G125" s="284"/>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63"/>
      <c r="C126" s="302" t="s">
        <v>347</v>
      </c>
      <c r="D126" s="268"/>
      <c r="E126" s="274">
        <v>3.36</v>
      </c>
      <c r="F126" s="284"/>
      <c r="G126" s="284"/>
      <c r="H126" s="283"/>
      <c r="I126" s="31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348</v>
      </c>
      <c r="D127" s="268"/>
      <c r="E127" s="274">
        <v>1.4</v>
      </c>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59" t="s">
        <v>349</v>
      </c>
      <c r="C128" s="300"/>
      <c r="D128" s="308"/>
      <c r="E128" s="309"/>
      <c r="F128" s="310"/>
      <c r="G128" s="285"/>
      <c r="H128" s="283"/>
      <c r="I128" s="313"/>
      <c r="J128" s="32"/>
      <c r="K128" s="32"/>
      <c r="L128" s="32"/>
      <c r="M128" s="32"/>
      <c r="N128" s="32"/>
      <c r="O128" s="32"/>
      <c r="P128" s="32"/>
      <c r="Q128" s="32"/>
      <c r="R128" s="32"/>
      <c r="S128" s="32"/>
      <c r="T128" s="32"/>
      <c r="U128" s="32"/>
      <c r="V128" s="32"/>
      <c r="W128" s="32"/>
      <c r="X128" s="32"/>
      <c r="Y128" s="32"/>
      <c r="Z128" s="32"/>
      <c r="AA128" s="32"/>
      <c r="AB128" s="32"/>
      <c r="AC128" s="32">
        <v>0</v>
      </c>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ht="21" outlineLevel="1">
      <c r="A129" s="307"/>
      <c r="B129" s="259" t="s">
        <v>350</v>
      </c>
      <c r="C129" s="300"/>
      <c r="D129" s="308"/>
      <c r="E129" s="309"/>
      <c r="F129" s="310"/>
      <c r="G129" s="285"/>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t="s">
        <v>222</v>
      </c>
      <c r="AF129" s="32"/>
      <c r="AG129" s="32"/>
      <c r="AH129" s="32"/>
      <c r="AI129" s="32"/>
      <c r="AJ129" s="32"/>
      <c r="AK129" s="32"/>
      <c r="AL129" s="32"/>
      <c r="AM129" s="32"/>
      <c r="AN129" s="32"/>
      <c r="AO129" s="32"/>
      <c r="AP129" s="32"/>
      <c r="AQ129" s="32"/>
      <c r="AR129" s="32"/>
      <c r="AS129" s="32"/>
      <c r="AT129" s="32"/>
      <c r="AU129" s="32"/>
      <c r="AV129" s="32"/>
      <c r="AW129" s="32"/>
      <c r="AX129" s="32"/>
      <c r="AY129" s="32"/>
      <c r="AZ129" s="251" t="str">
        <f>B129</f>
        <v>nanesení lepicího tmelu na izolační desky, nalepení desek, natažení stěrky, vtlačení výztužné tkaniny (1,15 m2/m2) a přehlazení stěrky. Položka obsahuje  5,0 m parapetních lišt na m2.</v>
      </c>
      <c r="BA129" s="32"/>
      <c r="BB129" s="32"/>
      <c r="BC129" s="32"/>
      <c r="BD129" s="32"/>
      <c r="BE129" s="32"/>
      <c r="BF129" s="32"/>
      <c r="BG129" s="32"/>
      <c r="BH129" s="32"/>
    </row>
    <row r="130" spans="1:60" outlineLevel="1">
      <c r="A130" s="311">
        <v>17</v>
      </c>
      <c r="B130" s="262" t="s">
        <v>351</v>
      </c>
      <c r="C130" s="301" t="s">
        <v>352</v>
      </c>
      <c r="D130" s="267" t="s">
        <v>235</v>
      </c>
      <c r="E130" s="273">
        <v>19.274000000000001</v>
      </c>
      <c r="F130" s="286"/>
      <c r="G130" s="284">
        <f>ROUND(E130*F130,2)</f>
        <v>0</v>
      </c>
      <c r="H130" s="283" t="s">
        <v>236</v>
      </c>
      <c r="I130" s="313" t="s">
        <v>227</v>
      </c>
      <c r="J130" s="32"/>
      <c r="K130" s="32"/>
      <c r="L130" s="32"/>
      <c r="M130" s="32"/>
      <c r="N130" s="32"/>
      <c r="O130" s="32"/>
      <c r="P130" s="32"/>
      <c r="Q130" s="32"/>
      <c r="R130" s="32"/>
      <c r="S130" s="32"/>
      <c r="T130" s="32"/>
      <c r="U130" s="32"/>
      <c r="V130" s="32"/>
      <c r="W130" s="32"/>
      <c r="X130" s="32"/>
      <c r="Y130" s="32"/>
      <c r="Z130" s="32"/>
      <c r="AA130" s="32"/>
      <c r="AB130" s="32"/>
      <c r="AC130" s="32"/>
      <c r="AD130" s="32"/>
      <c r="AE130" s="32" t="s">
        <v>228</v>
      </c>
      <c r="AF130" s="32"/>
      <c r="AG130" s="32"/>
      <c r="AH130" s="32"/>
      <c r="AI130" s="32"/>
      <c r="AJ130" s="32"/>
      <c r="AK130" s="32"/>
      <c r="AL130" s="32"/>
      <c r="AM130" s="32">
        <v>15</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63"/>
      <c r="C131" s="302" t="s">
        <v>353</v>
      </c>
      <c r="D131" s="268"/>
      <c r="E131" s="274"/>
      <c r="F131" s="284"/>
      <c r="G131" s="284"/>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63"/>
      <c r="C132" s="302" t="s">
        <v>354</v>
      </c>
      <c r="D132" s="268"/>
      <c r="E132" s="274">
        <v>6.44</v>
      </c>
      <c r="F132" s="284"/>
      <c r="G132" s="284"/>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7"/>
      <c r="B133" s="263"/>
      <c r="C133" s="302" t="s">
        <v>355</v>
      </c>
      <c r="D133" s="268"/>
      <c r="E133" s="274"/>
      <c r="F133" s="284"/>
      <c r="G133" s="284"/>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2" t="s">
        <v>356</v>
      </c>
      <c r="D134" s="268"/>
      <c r="E134" s="274">
        <v>12.834</v>
      </c>
      <c r="F134" s="284"/>
      <c r="G134" s="284"/>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230</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ht="21" outlineLevel="1">
      <c r="A136" s="307"/>
      <c r="B136" s="259" t="s">
        <v>231</v>
      </c>
      <c r="C136" s="300"/>
      <c r="D136" s="308"/>
      <c r="E136" s="309"/>
      <c r="F136" s="310"/>
      <c r="G136" s="285"/>
      <c r="H136" s="283"/>
      <c r="I136" s="313"/>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251" t="str">
        <f>B136</f>
        <v>nanesení lepicího tmelu na izolační desky, nalepení desek, zajištění talířovými hmoždinkami (6 ks/m2), přebroušení desek, natažení stěrky, vtlačení výztužné tkaniny (1,15 m2/m2), přehlazení stěrky. Další vrstvy podle popisu položky.</v>
      </c>
      <c r="BA136" s="32"/>
      <c r="BB136" s="32"/>
      <c r="BC136" s="32"/>
      <c r="BD136" s="32"/>
      <c r="BE136" s="32"/>
      <c r="BF136" s="32"/>
      <c r="BG136" s="32"/>
      <c r="BH136" s="32"/>
    </row>
    <row r="137" spans="1:60" outlineLevel="1">
      <c r="A137" s="307"/>
      <c r="B137" s="259" t="s">
        <v>232</v>
      </c>
      <c r="C137" s="300"/>
      <c r="D137" s="308"/>
      <c r="E137" s="309"/>
      <c r="F137" s="310"/>
      <c r="G137" s="285"/>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t="s">
        <v>222</v>
      </c>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ht="20.399999999999999" outlineLevel="1">
      <c r="A138" s="311">
        <v>18</v>
      </c>
      <c r="B138" s="262" t="s">
        <v>357</v>
      </c>
      <c r="C138" s="301" t="s">
        <v>358</v>
      </c>
      <c r="D138" s="267" t="s">
        <v>235</v>
      </c>
      <c r="E138" s="273">
        <v>0.76</v>
      </c>
      <c r="F138" s="286"/>
      <c r="G138" s="284">
        <f>ROUND(E138*F138,2)</f>
        <v>0</v>
      </c>
      <c r="H138" s="283" t="s">
        <v>236</v>
      </c>
      <c r="I138" s="313" t="s">
        <v>257</v>
      </c>
      <c r="J138" s="32"/>
      <c r="K138" s="32"/>
      <c r="L138" s="32"/>
      <c r="M138" s="32"/>
      <c r="N138" s="32"/>
      <c r="O138" s="32"/>
      <c r="P138" s="32"/>
      <c r="Q138" s="32"/>
      <c r="R138" s="32"/>
      <c r="S138" s="32"/>
      <c r="T138" s="32"/>
      <c r="U138" s="32"/>
      <c r="V138" s="32"/>
      <c r="W138" s="32"/>
      <c r="X138" s="32"/>
      <c r="Y138" s="32"/>
      <c r="Z138" s="32"/>
      <c r="AA138" s="32"/>
      <c r="AB138" s="32"/>
      <c r="AC138" s="32"/>
      <c r="AD138" s="32"/>
      <c r="AE138" s="32" t="s">
        <v>258</v>
      </c>
      <c r="AF138" s="32" t="s">
        <v>259</v>
      </c>
      <c r="AG138" s="32"/>
      <c r="AH138" s="32"/>
      <c r="AI138" s="32"/>
      <c r="AJ138" s="32"/>
      <c r="AK138" s="32"/>
      <c r="AL138" s="32"/>
      <c r="AM138" s="32">
        <v>15</v>
      </c>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359</v>
      </c>
      <c r="D139" s="268"/>
      <c r="E139" s="274">
        <v>0.76</v>
      </c>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7"/>
      <c r="B140" s="259" t="s">
        <v>245</v>
      </c>
      <c r="C140" s="300"/>
      <c r="D140" s="308"/>
      <c r="E140" s="309"/>
      <c r="F140" s="310"/>
      <c r="G140" s="285"/>
      <c r="H140" s="283"/>
      <c r="I140" s="313"/>
      <c r="J140" s="32"/>
      <c r="K140" s="32"/>
      <c r="L140" s="32"/>
      <c r="M140" s="32"/>
      <c r="N140" s="32"/>
      <c r="O140" s="32"/>
      <c r="P140" s="32"/>
      <c r="Q140" s="32"/>
      <c r="R140" s="32"/>
      <c r="S140" s="32"/>
      <c r="T140" s="32"/>
      <c r="U140" s="32"/>
      <c r="V140" s="32"/>
      <c r="W140" s="32"/>
      <c r="X140" s="32"/>
      <c r="Y140" s="32"/>
      <c r="Z140" s="32"/>
      <c r="AA140" s="32"/>
      <c r="AB140" s="32"/>
      <c r="AC140" s="32">
        <v>0</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11">
        <v>19</v>
      </c>
      <c r="B141" s="262" t="s">
        <v>246</v>
      </c>
      <c r="C141" s="301" t="s">
        <v>247</v>
      </c>
      <c r="D141" s="267" t="s">
        <v>235</v>
      </c>
      <c r="E141" s="273">
        <v>0.76</v>
      </c>
      <c r="F141" s="286"/>
      <c r="G141" s="284">
        <f>ROUND(E141*F141,2)</f>
        <v>0</v>
      </c>
      <c r="H141" s="283" t="s">
        <v>236</v>
      </c>
      <c r="I141" s="313" t="s">
        <v>227</v>
      </c>
      <c r="J141" s="32"/>
      <c r="K141" s="32"/>
      <c r="L141" s="32"/>
      <c r="M141" s="32"/>
      <c r="N141" s="32"/>
      <c r="O141" s="32"/>
      <c r="P141" s="32"/>
      <c r="Q141" s="32"/>
      <c r="R141" s="32"/>
      <c r="S141" s="32"/>
      <c r="T141" s="32"/>
      <c r="U141" s="32"/>
      <c r="V141" s="32"/>
      <c r="W141" s="32"/>
      <c r="X141" s="32"/>
      <c r="Y141" s="32"/>
      <c r="Z141" s="32"/>
      <c r="AA141" s="32"/>
      <c r="AB141" s="32"/>
      <c r="AC141" s="32"/>
      <c r="AD141" s="32"/>
      <c r="AE141" s="32" t="s">
        <v>228</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ht="21" outlineLevel="1">
      <c r="A142" s="307"/>
      <c r="B142" s="263"/>
      <c r="C142" s="303" t="s">
        <v>248</v>
      </c>
      <c r="D142" s="269"/>
      <c r="E142" s="275"/>
      <c r="F142" s="289"/>
      <c r="G142" s="290"/>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251" t="str">
        <f>C142</f>
        <v>Nanesení lepicího tmelu na izolační desky, nalepení desek, zajištění talířovými hmoždinkami (6 ks/m2), natažení stěrky, vtlačení výztužné tkaniny (1,15 m2/m2), rohových lišt (0,14 m/m2), přehlazení stěrky, nanesení druhé vyrovnávací stěrky.</v>
      </c>
      <c r="BB142" s="32"/>
      <c r="BC142" s="32"/>
      <c r="BD142" s="32"/>
      <c r="BE142" s="32"/>
      <c r="BF142" s="32"/>
      <c r="BG142" s="32"/>
      <c r="BH142" s="32"/>
    </row>
    <row r="143" spans="1:60" outlineLevel="1">
      <c r="A143" s="307"/>
      <c r="B143" s="263"/>
      <c r="C143" s="303" t="s">
        <v>249</v>
      </c>
      <c r="D143" s="269"/>
      <c r="E143" s="275"/>
      <c r="F143" s="289"/>
      <c r="G143" s="290"/>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251" t="str">
        <f>C143</f>
        <v>Bez dodávky materiálu.</v>
      </c>
      <c r="BB143" s="32"/>
      <c r="BC143" s="32"/>
      <c r="BD143" s="32"/>
      <c r="BE143" s="32"/>
      <c r="BF143" s="32"/>
      <c r="BG143" s="32"/>
      <c r="BH143" s="32"/>
    </row>
    <row r="144" spans="1:60" outlineLevel="1">
      <c r="A144" s="307"/>
      <c r="B144" s="263"/>
      <c r="C144" s="302" t="s">
        <v>360</v>
      </c>
      <c r="D144" s="268"/>
      <c r="E144" s="274">
        <v>0.76</v>
      </c>
      <c r="F144" s="284"/>
      <c r="G144" s="284"/>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59" t="s">
        <v>230</v>
      </c>
      <c r="C145" s="300"/>
      <c r="D145" s="308"/>
      <c r="E145" s="309"/>
      <c r="F145" s="310"/>
      <c r="G145" s="285"/>
      <c r="H145" s="283"/>
      <c r="I145" s="313"/>
      <c r="J145" s="32"/>
      <c r="K145" s="32"/>
      <c r="L145" s="32"/>
      <c r="M145" s="32"/>
      <c r="N145" s="32"/>
      <c r="O145" s="32"/>
      <c r="P145" s="32"/>
      <c r="Q145" s="32"/>
      <c r="R145" s="32"/>
      <c r="S145" s="32"/>
      <c r="T145" s="32"/>
      <c r="U145" s="32"/>
      <c r="V145" s="32"/>
      <c r="W145" s="32"/>
      <c r="X145" s="32"/>
      <c r="Y145" s="32"/>
      <c r="Z145" s="32"/>
      <c r="AA145" s="32"/>
      <c r="AB145" s="32"/>
      <c r="AC145" s="32">
        <v>0</v>
      </c>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ht="21" outlineLevel="1">
      <c r="A146" s="307"/>
      <c r="B146" s="259" t="s">
        <v>231</v>
      </c>
      <c r="C146" s="300"/>
      <c r="D146" s="308"/>
      <c r="E146" s="309"/>
      <c r="F146" s="310"/>
      <c r="G146" s="285"/>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251" t="str">
        <f>B146</f>
        <v>nanesení lepicího tmelu na izolační desky, nalepení desek, zajištění talířovými hmoždinkami (6 ks/m2), přebroušení desek, natažení stěrky, vtlačení výztužné tkaniny (1,15 m2/m2), přehlazení stěrky. Další vrstvy podle popisu položky.</v>
      </c>
      <c r="BA146" s="32"/>
      <c r="BB146" s="32"/>
      <c r="BC146" s="32"/>
      <c r="BD146" s="32"/>
      <c r="BE146" s="32"/>
      <c r="BF146" s="32"/>
      <c r="BG146" s="32"/>
      <c r="BH146" s="32"/>
    </row>
    <row r="147" spans="1:60" outlineLevel="1">
      <c r="A147" s="307"/>
      <c r="B147" s="259" t="s">
        <v>232</v>
      </c>
      <c r="C147" s="300"/>
      <c r="D147" s="308"/>
      <c r="E147" s="309"/>
      <c r="F147" s="310"/>
      <c r="G147" s="285"/>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t="s">
        <v>222</v>
      </c>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20.399999999999999" outlineLevel="1">
      <c r="A148" s="311">
        <v>20</v>
      </c>
      <c r="B148" s="262" t="s">
        <v>361</v>
      </c>
      <c r="C148" s="301" t="s">
        <v>362</v>
      </c>
      <c r="D148" s="267" t="s">
        <v>235</v>
      </c>
      <c r="E148" s="273">
        <v>374.54640000000001</v>
      </c>
      <c r="F148" s="286"/>
      <c r="G148" s="284">
        <f>ROUND(E148*F148,2)</f>
        <v>0</v>
      </c>
      <c r="H148" s="283" t="s">
        <v>236</v>
      </c>
      <c r="I148" s="313" t="s">
        <v>227</v>
      </c>
      <c r="J148" s="32"/>
      <c r="K148" s="32"/>
      <c r="L148" s="32"/>
      <c r="M148" s="32"/>
      <c r="N148" s="32"/>
      <c r="O148" s="32"/>
      <c r="P148" s="32"/>
      <c r="Q148" s="32"/>
      <c r="R148" s="32"/>
      <c r="S148" s="32"/>
      <c r="T148" s="32"/>
      <c r="U148" s="32"/>
      <c r="V148" s="32"/>
      <c r="W148" s="32"/>
      <c r="X148" s="32"/>
      <c r="Y148" s="32"/>
      <c r="Z148" s="32"/>
      <c r="AA148" s="32"/>
      <c r="AB148" s="32"/>
      <c r="AC148" s="32"/>
      <c r="AD148" s="32"/>
      <c r="AE148" s="32" t="s">
        <v>228</v>
      </c>
      <c r="AF148" s="32"/>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3" t="s">
        <v>237</v>
      </c>
      <c r="D149" s="269"/>
      <c r="E149" s="275"/>
      <c r="F149" s="289"/>
      <c r="G149" s="290"/>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251" t="str">
        <f>C149</f>
        <v>Položka neobsahuje kontaktní nátěr a povrchovou úpravu omítkou.</v>
      </c>
      <c r="BB149" s="32"/>
      <c r="BC149" s="32"/>
      <c r="BD149" s="32"/>
      <c r="BE149" s="32"/>
      <c r="BF149" s="32"/>
      <c r="BG149" s="32"/>
      <c r="BH149" s="32"/>
    </row>
    <row r="150" spans="1:60" outlineLevel="1">
      <c r="A150" s="307"/>
      <c r="B150" s="263"/>
      <c r="C150" s="302" t="s">
        <v>285</v>
      </c>
      <c r="D150" s="268"/>
      <c r="E150" s="274"/>
      <c r="F150" s="284"/>
      <c r="G150" s="284"/>
      <c r="H150" s="283"/>
      <c r="I150" s="31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63"/>
      <c r="C151" s="302" t="s">
        <v>363</v>
      </c>
      <c r="D151" s="268"/>
      <c r="E151" s="274">
        <v>66.23</v>
      </c>
      <c r="F151" s="284"/>
      <c r="G151" s="284"/>
      <c r="H151" s="283"/>
      <c r="I151" s="31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63"/>
      <c r="C152" s="302" t="s">
        <v>288</v>
      </c>
      <c r="D152" s="268"/>
      <c r="E152" s="274"/>
      <c r="F152" s="284"/>
      <c r="G152" s="284"/>
      <c r="H152" s="283"/>
      <c r="I152" s="313"/>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63"/>
      <c r="C153" s="302" t="s">
        <v>363</v>
      </c>
      <c r="D153" s="268"/>
      <c r="E153" s="274">
        <v>66.23</v>
      </c>
      <c r="F153" s="284"/>
      <c r="G153" s="284"/>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63"/>
      <c r="C154" s="302" t="s">
        <v>290</v>
      </c>
      <c r="D154" s="268"/>
      <c r="E154" s="274"/>
      <c r="F154" s="284"/>
      <c r="G154" s="284"/>
      <c r="H154" s="283"/>
      <c r="I154" s="313"/>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63"/>
      <c r="C155" s="302" t="s">
        <v>364</v>
      </c>
      <c r="D155" s="268"/>
      <c r="E155" s="274">
        <v>138.12</v>
      </c>
      <c r="F155" s="284"/>
      <c r="G155" s="284"/>
      <c r="H155" s="283"/>
      <c r="I155" s="31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7"/>
      <c r="B156" s="263"/>
      <c r="C156" s="302" t="s">
        <v>293</v>
      </c>
      <c r="D156" s="268"/>
      <c r="E156" s="274"/>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63"/>
      <c r="C157" s="302" t="s">
        <v>364</v>
      </c>
      <c r="D157" s="268"/>
      <c r="E157" s="274">
        <v>138.12</v>
      </c>
      <c r="F157" s="284"/>
      <c r="G157" s="284"/>
      <c r="H157" s="283"/>
      <c r="I157" s="31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63"/>
      <c r="C158" s="302" t="s">
        <v>365</v>
      </c>
      <c r="D158" s="268"/>
      <c r="E158" s="274">
        <v>5.0640000000000001</v>
      </c>
      <c r="F158" s="284"/>
      <c r="G158" s="284"/>
      <c r="H158" s="283"/>
      <c r="I158" s="313"/>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63"/>
      <c r="C159" s="302" t="s">
        <v>298</v>
      </c>
      <c r="D159" s="268"/>
      <c r="E159" s="274"/>
      <c r="F159" s="284"/>
      <c r="G159" s="284"/>
      <c r="H159" s="283"/>
      <c r="I159" s="313"/>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7"/>
      <c r="B160" s="263"/>
      <c r="C160" s="302" t="s">
        <v>299</v>
      </c>
      <c r="D160" s="268"/>
      <c r="E160" s="274">
        <v>-35.085999999999999</v>
      </c>
      <c r="F160" s="284"/>
      <c r="G160" s="284"/>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366</v>
      </c>
      <c r="D161" s="268"/>
      <c r="E161" s="274">
        <v>-4.1315999999999997</v>
      </c>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7"/>
      <c r="B162" s="259" t="s">
        <v>339</v>
      </c>
      <c r="C162" s="300"/>
      <c r="D162" s="308"/>
      <c r="E162" s="309"/>
      <c r="F162" s="310"/>
      <c r="G162" s="285"/>
      <c r="H162" s="283"/>
      <c r="I162" s="313"/>
      <c r="J162" s="32"/>
      <c r="K162" s="32"/>
      <c r="L162" s="32"/>
      <c r="M162" s="32"/>
      <c r="N162" s="32"/>
      <c r="O162" s="32"/>
      <c r="P162" s="32"/>
      <c r="Q162" s="32"/>
      <c r="R162" s="32"/>
      <c r="S162" s="32"/>
      <c r="T162" s="32"/>
      <c r="U162" s="32"/>
      <c r="V162" s="32"/>
      <c r="W162" s="32"/>
      <c r="X162" s="32"/>
      <c r="Y162" s="32"/>
      <c r="Z162" s="32"/>
      <c r="AA162" s="32"/>
      <c r="AB162" s="32"/>
      <c r="AC162" s="32">
        <v>0</v>
      </c>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ht="21" outlineLevel="1">
      <c r="A163" s="307"/>
      <c r="B163" s="259" t="s">
        <v>340</v>
      </c>
      <c r="C163" s="300"/>
      <c r="D163" s="308"/>
      <c r="E163" s="309"/>
      <c r="F163" s="310"/>
      <c r="G163" s="285"/>
      <c r="H163" s="283"/>
      <c r="I163" s="313"/>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251" t="str">
        <f>B163</f>
        <v>nanesení lepicího tmelu na izolační desky, nalepení desek, přebroušení desek z polystyrénu, natažení stěrky, vtlačení výztužné tkaniny, přehlazení stěrky. Další vrstvy podle popisu položky.</v>
      </c>
      <c r="BA163" s="32"/>
      <c r="BB163" s="32"/>
      <c r="BC163" s="32"/>
      <c r="BD163" s="32"/>
      <c r="BE163" s="32"/>
      <c r="BF163" s="32"/>
      <c r="BG163" s="32"/>
      <c r="BH163" s="32"/>
    </row>
    <row r="164" spans="1:60" outlineLevel="1">
      <c r="A164" s="307"/>
      <c r="B164" s="259" t="s">
        <v>341</v>
      </c>
      <c r="C164" s="300"/>
      <c r="D164" s="308"/>
      <c r="E164" s="309"/>
      <c r="F164" s="310"/>
      <c r="G164" s="285"/>
      <c r="H164" s="283"/>
      <c r="I164" s="313"/>
      <c r="J164" s="32"/>
      <c r="K164" s="32"/>
      <c r="L164" s="32"/>
      <c r="M164" s="32"/>
      <c r="N164" s="32"/>
      <c r="O164" s="32"/>
      <c r="P164" s="32"/>
      <c r="Q164" s="32"/>
      <c r="R164" s="32"/>
      <c r="S164" s="32"/>
      <c r="T164" s="32"/>
      <c r="U164" s="32"/>
      <c r="V164" s="32"/>
      <c r="W164" s="32"/>
      <c r="X164" s="32"/>
      <c r="Y164" s="32"/>
      <c r="Z164" s="32"/>
      <c r="AA164" s="32"/>
      <c r="AB164" s="32"/>
      <c r="AC164" s="32"/>
      <c r="AD164" s="32"/>
      <c r="AE164" s="32" t="s">
        <v>222</v>
      </c>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ht="20.399999999999999" outlineLevel="1">
      <c r="A165" s="311">
        <v>21</v>
      </c>
      <c r="B165" s="262" t="s">
        <v>367</v>
      </c>
      <c r="C165" s="301" t="s">
        <v>368</v>
      </c>
      <c r="D165" s="267" t="s">
        <v>235</v>
      </c>
      <c r="E165" s="273">
        <v>43.557000000000002</v>
      </c>
      <c r="F165" s="286"/>
      <c r="G165" s="284">
        <f>ROUND(E165*F165,2)</f>
        <v>0</v>
      </c>
      <c r="H165" s="283" t="s">
        <v>236</v>
      </c>
      <c r="I165" s="313" t="s">
        <v>227</v>
      </c>
      <c r="J165" s="32"/>
      <c r="K165" s="32"/>
      <c r="L165" s="32"/>
      <c r="M165" s="32"/>
      <c r="N165" s="32"/>
      <c r="O165" s="32"/>
      <c r="P165" s="32"/>
      <c r="Q165" s="32"/>
      <c r="R165" s="32"/>
      <c r="S165" s="32"/>
      <c r="T165" s="32"/>
      <c r="U165" s="32"/>
      <c r="V165" s="32"/>
      <c r="W165" s="32"/>
      <c r="X165" s="32"/>
      <c r="Y165" s="32"/>
      <c r="Z165" s="32"/>
      <c r="AA165" s="32"/>
      <c r="AB165" s="32"/>
      <c r="AC165" s="32"/>
      <c r="AD165" s="32"/>
      <c r="AE165" s="32" t="s">
        <v>228</v>
      </c>
      <c r="AF165" s="32"/>
      <c r="AG165" s="32"/>
      <c r="AH165" s="32"/>
      <c r="AI165" s="32"/>
      <c r="AJ165" s="32"/>
      <c r="AK165" s="32"/>
      <c r="AL165" s="32"/>
      <c r="AM165" s="32">
        <v>15</v>
      </c>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307"/>
      <c r="B166" s="263"/>
      <c r="C166" s="303" t="s">
        <v>237</v>
      </c>
      <c r="D166" s="269"/>
      <c r="E166" s="275"/>
      <c r="F166" s="289"/>
      <c r="G166" s="290"/>
      <c r="H166" s="283"/>
      <c r="I166" s="313"/>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251" t="str">
        <f>C166</f>
        <v>Položka neobsahuje kontaktní nátěr a povrchovou úpravu omítkou.</v>
      </c>
      <c r="BB166" s="32"/>
      <c r="BC166" s="32"/>
      <c r="BD166" s="32"/>
      <c r="BE166" s="32"/>
      <c r="BF166" s="32"/>
      <c r="BG166" s="32"/>
      <c r="BH166" s="32"/>
    </row>
    <row r="167" spans="1:60" outlineLevel="1">
      <c r="A167" s="307"/>
      <c r="B167" s="263"/>
      <c r="C167" s="302" t="s">
        <v>369</v>
      </c>
      <c r="D167" s="268"/>
      <c r="E167" s="274"/>
      <c r="F167" s="284"/>
      <c r="G167" s="284"/>
      <c r="H167" s="283"/>
      <c r="I167" s="313"/>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307"/>
      <c r="B168" s="263"/>
      <c r="C168" s="302" t="s">
        <v>370</v>
      </c>
      <c r="D168" s="268"/>
      <c r="E168" s="274">
        <v>30.672000000000001</v>
      </c>
      <c r="F168" s="284"/>
      <c r="G168" s="284"/>
      <c r="H168" s="283"/>
      <c r="I168" s="313"/>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07"/>
      <c r="B169" s="263"/>
      <c r="C169" s="302" t="s">
        <v>371</v>
      </c>
      <c r="D169" s="268"/>
      <c r="E169" s="274">
        <v>7.6319999999999997</v>
      </c>
      <c r="F169" s="284"/>
      <c r="G169" s="284"/>
      <c r="H169" s="283"/>
      <c r="I169" s="313"/>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7"/>
      <c r="B170" s="263"/>
      <c r="C170" s="302" t="s">
        <v>372</v>
      </c>
      <c r="D170" s="268"/>
      <c r="E170" s="274">
        <v>3.33</v>
      </c>
      <c r="F170" s="284"/>
      <c r="G170" s="284"/>
      <c r="H170" s="283"/>
      <c r="I170" s="313"/>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07"/>
      <c r="B171" s="263"/>
      <c r="C171" s="302" t="s">
        <v>373</v>
      </c>
      <c r="D171" s="268"/>
      <c r="E171" s="274">
        <v>1.923</v>
      </c>
      <c r="F171" s="284"/>
      <c r="G171" s="284"/>
      <c r="H171" s="283"/>
      <c r="I171" s="313"/>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07"/>
      <c r="B172" s="259" t="s">
        <v>374</v>
      </c>
      <c r="C172" s="300"/>
      <c r="D172" s="308"/>
      <c r="E172" s="309"/>
      <c r="F172" s="310"/>
      <c r="G172" s="285"/>
      <c r="H172" s="283"/>
      <c r="I172" s="313"/>
      <c r="J172" s="32"/>
      <c r="K172" s="32"/>
      <c r="L172" s="32"/>
      <c r="M172" s="32"/>
      <c r="N172" s="32"/>
      <c r="O172" s="32"/>
      <c r="P172" s="32"/>
      <c r="Q172" s="32"/>
      <c r="R172" s="32"/>
      <c r="S172" s="32"/>
      <c r="T172" s="32"/>
      <c r="U172" s="32"/>
      <c r="V172" s="32"/>
      <c r="W172" s="32"/>
      <c r="X172" s="32"/>
      <c r="Y172" s="32"/>
      <c r="Z172" s="32"/>
      <c r="AA172" s="32"/>
      <c r="AB172" s="32"/>
      <c r="AC172" s="32">
        <v>0</v>
      </c>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311">
        <v>22</v>
      </c>
      <c r="B173" s="262" t="s">
        <v>375</v>
      </c>
      <c r="C173" s="301" t="s">
        <v>376</v>
      </c>
      <c r="D173" s="267" t="s">
        <v>377</v>
      </c>
      <c r="E173" s="273">
        <v>4.5999999999999996</v>
      </c>
      <c r="F173" s="286"/>
      <c r="G173" s="284">
        <f>ROUND(E173*F173,2)</f>
        <v>0</v>
      </c>
      <c r="H173" s="283" t="s">
        <v>236</v>
      </c>
      <c r="I173" s="313" t="s">
        <v>257</v>
      </c>
      <c r="J173" s="32"/>
      <c r="K173" s="32"/>
      <c r="L173" s="32"/>
      <c r="M173" s="32"/>
      <c r="N173" s="32"/>
      <c r="O173" s="32"/>
      <c r="P173" s="32"/>
      <c r="Q173" s="32"/>
      <c r="R173" s="32"/>
      <c r="S173" s="32"/>
      <c r="T173" s="32"/>
      <c r="U173" s="32"/>
      <c r="V173" s="32"/>
      <c r="W173" s="32"/>
      <c r="X173" s="32"/>
      <c r="Y173" s="32"/>
      <c r="Z173" s="32"/>
      <c r="AA173" s="32"/>
      <c r="AB173" s="32"/>
      <c r="AC173" s="32"/>
      <c r="AD173" s="32"/>
      <c r="AE173" s="32" t="s">
        <v>228</v>
      </c>
      <c r="AF173" s="32"/>
      <c r="AG173" s="32"/>
      <c r="AH173" s="32"/>
      <c r="AI173" s="32"/>
      <c r="AJ173" s="32"/>
      <c r="AK173" s="32"/>
      <c r="AL173" s="32"/>
      <c r="AM173" s="32">
        <v>15</v>
      </c>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07"/>
      <c r="B174" s="263"/>
      <c r="C174" s="302" t="s">
        <v>378</v>
      </c>
      <c r="D174" s="268"/>
      <c r="E174" s="274">
        <v>4.5999999999999996</v>
      </c>
      <c r="F174" s="284"/>
      <c r="G174" s="284"/>
      <c r="H174" s="283"/>
      <c r="I174" s="313"/>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59" t="s">
        <v>379</v>
      </c>
      <c r="C175" s="300"/>
      <c r="D175" s="308"/>
      <c r="E175" s="309"/>
      <c r="F175" s="310"/>
      <c r="G175" s="285"/>
      <c r="H175" s="283"/>
      <c r="I175" s="313"/>
      <c r="J175" s="32"/>
      <c r="K175" s="32"/>
      <c r="L175" s="32"/>
      <c r="M175" s="32"/>
      <c r="N175" s="32"/>
      <c r="O175" s="32"/>
      <c r="P175" s="32"/>
      <c r="Q175" s="32"/>
      <c r="R175" s="32"/>
      <c r="S175" s="32"/>
      <c r="T175" s="32"/>
      <c r="U175" s="32"/>
      <c r="V175" s="32"/>
      <c r="W175" s="32"/>
      <c r="X175" s="32"/>
      <c r="Y175" s="32"/>
      <c r="Z175" s="32"/>
      <c r="AA175" s="32"/>
      <c r="AB175" s="32"/>
      <c r="AC175" s="32">
        <v>0</v>
      </c>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07"/>
      <c r="B176" s="259" t="s">
        <v>279</v>
      </c>
      <c r="C176" s="300"/>
      <c r="D176" s="308"/>
      <c r="E176" s="309"/>
      <c r="F176" s="310"/>
      <c r="G176" s="285"/>
      <c r="H176" s="283"/>
      <c r="I176" s="313"/>
      <c r="J176" s="32"/>
      <c r="K176" s="32"/>
      <c r="L176" s="32"/>
      <c r="M176" s="32"/>
      <c r="N176" s="32"/>
      <c r="O176" s="32"/>
      <c r="P176" s="32"/>
      <c r="Q176" s="32"/>
      <c r="R176" s="32"/>
      <c r="S176" s="32"/>
      <c r="T176" s="32"/>
      <c r="U176" s="32"/>
      <c r="V176" s="32"/>
      <c r="W176" s="32"/>
      <c r="X176" s="32"/>
      <c r="Y176" s="32"/>
      <c r="Z176" s="32"/>
      <c r="AA176" s="32"/>
      <c r="AB176" s="32"/>
      <c r="AC176" s="32"/>
      <c r="AD176" s="32"/>
      <c r="AE176" s="32" t="s">
        <v>222</v>
      </c>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07"/>
      <c r="B177" s="259" t="s">
        <v>380</v>
      </c>
      <c r="C177" s="300"/>
      <c r="D177" s="308"/>
      <c r="E177" s="309"/>
      <c r="F177" s="310"/>
      <c r="G177" s="285"/>
      <c r="H177" s="283"/>
      <c r="I177" s="313"/>
      <c r="J177" s="32"/>
      <c r="K177" s="32"/>
      <c r="L177" s="32"/>
      <c r="M177" s="32"/>
      <c r="N177" s="32"/>
      <c r="O177" s="32"/>
      <c r="P177" s="32"/>
      <c r="Q177" s="32"/>
      <c r="R177" s="32"/>
      <c r="S177" s="32"/>
      <c r="T177" s="32"/>
      <c r="U177" s="32"/>
      <c r="V177" s="32"/>
      <c r="W177" s="32"/>
      <c r="X177" s="32"/>
      <c r="Y177" s="32"/>
      <c r="Z177" s="32"/>
      <c r="AA177" s="32"/>
      <c r="AB177" s="32"/>
      <c r="AC177" s="32">
        <v>1</v>
      </c>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11">
        <v>23</v>
      </c>
      <c r="B178" s="262" t="s">
        <v>381</v>
      </c>
      <c r="C178" s="301" t="s">
        <v>382</v>
      </c>
      <c r="D178" s="267" t="s">
        <v>235</v>
      </c>
      <c r="E178" s="273">
        <v>0.76</v>
      </c>
      <c r="F178" s="286"/>
      <c r="G178" s="284">
        <f>ROUND(E178*F178,2)</f>
        <v>0</v>
      </c>
      <c r="H178" s="283" t="s">
        <v>236</v>
      </c>
      <c r="I178" s="313" t="s">
        <v>227</v>
      </c>
      <c r="J178" s="32"/>
      <c r="K178" s="32"/>
      <c r="L178" s="32"/>
      <c r="M178" s="32"/>
      <c r="N178" s="32"/>
      <c r="O178" s="32"/>
      <c r="P178" s="32"/>
      <c r="Q178" s="32"/>
      <c r="R178" s="32"/>
      <c r="S178" s="32"/>
      <c r="T178" s="32"/>
      <c r="U178" s="32"/>
      <c r="V178" s="32"/>
      <c r="W178" s="32"/>
      <c r="X178" s="32"/>
      <c r="Y178" s="32"/>
      <c r="Z178" s="32"/>
      <c r="AA178" s="32"/>
      <c r="AB178" s="32"/>
      <c r="AC178" s="32"/>
      <c r="AD178" s="32"/>
      <c r="AE178" s="32" t="s">
        <v>228</v>
      </c>
      <c r="AF178" s="32"/>
      <c r="AG178" s="32"/>
      <c r="AH178" s="32"/>
      <c r="AI178" s="32"/>
      <c r="AJ178" s="32"/>
      <c r="AK178" s="32"/>
      <c r="AL178" s="32"/>
      <c r="AM178" s="32">
        <v>15</v>
      </c>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7"/>
      <c r="B179" s="263"/>
      <c r="C179" s="302" t="s">
        <v>360</v>
      </c>
      <c r="D179" s="268"/>
      <c r="E179" s="274">
        <v>0.76</v>
      </c>
      <c r="F179" s="284"/>
      <c r="G179" s="284"/>
      <c r="H179" s="283"/>
      <c r="I179" s="313"/>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07"/>
      <c r="B180" s="259" t="s">
        <v>379</v>
      </c>
      <c r="C180" s="300"/>
      <c r="D180" s="308"/>
      <c r="E180" s="309"/>
      <c r="F180" s="310"/>
      <c r="G180" s="285"/>
      <c r="H180" s="283"/>
      <c r="I180" s="313"/>
      <c r="J180" s="32"/>
      <c r="K180" s="32"/>
      <c r="L180" s="32"/>
      <c r="M180" s="32"/>
      <c r="N180" s="32"/>
      <c r="O180" s="32"/>
      <c r="P180" s="32"/>
      <c r="Q180" s="32"/>
      <c r="R180" s="32"/>
      <c r="S180" s="32"/>
      <c r="T180" s="32"/>
      <c r="U180" s="32"/>
      <c r="V180" s="32"/>
      <c r="W180" s="32"/>
      <c r="X180" s="32"/>
      <c r="Y180" s="32"/>
      <c r="Z180" s="32"/>
      <c r="AA180" s="32"/>
      <c r="AB180" s="32"/>
      <c r="AC180" s="32">
        <v>0</v>
      </c>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7"/>
      <c r="B181" s="259" t="s">
        <v>279</v>
      </c>
      <c r="C181" s="300"/>
      <c r="D181" s="308"/>
      <c r="E181" s="309"/>
      <c r="F181" s="310"/>
      <c r="G181" s="285"/>
      <c r="H181" s="283"/>
      <c r="I181" s="313"/>
      <c r="J181" s="32"/>
      <c r="K181" s="32"/>
      <c r="L181" s="32"/>
      <c r="M181" s="32"/>
      <c r="N181" s="32"/>
      <c r="O181" s="32"/>
      <c r="P181" s="32"/>
      <c r="Q181" s="32"/>
      <c r="R181" s="32"/>
      <c r="S181" s="32"/>
      <c r="T181" s="32"/>
      <c r="U181" s="32"/>
      <c r="V181" s="32"/>
      <c r="W181" s="32"/>
      <c r="X181" s="32"/>
      <c r="Y181" s="32"/>
      <c r="Z181" s="32"/>
      <c r="AA181" s="32"/>
      <c r="AB181" s="32"/>
      <c r="AC181" s="32"/>
      <c r="AD181" s="32"/>
      <c r="AE181" s="32" t="s">
        <v>222</v>
      </c>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30.6" outlineLevel="1">
      <c r="A182" s="311">
        <v>24</v>
      </c>
      <c r="B182" s="262" t="s">
        <v>383</v>
      </c>
      <c r="C182" s="301" t="s">
        <v>384</v>
      </c>
      <c r="D182" s="267" t="s">
        <v>235</v>
      </c>
      <c r="E182" s="273">
        <v>0.76</v>
      </c>
      <c r="F182" s="286"/>
      <c r="G182" s="284">
        <f>ROUND(E182*F182,2)</f>
        <v>0</v>
      </c>
      <c r="H182" s="283" t="s">
        <v>236</v>
      </c>
      <c r="I182" s="313" t="s">
        <v>227</v>
      </c>
      <c r="J182" s="32"/>
      <c r="K182" s="32"/>
      <c r="L182" s="32"/>
      <c r="M182" s="32"/>
      <c r="N182" s="32"/>
      <c r="O182" s="32"/>
      <c r="P182" s="32"/>
      <c r="Q182" s="32"/>
      <c r="R182" s="32"/>
      <c r="S182" s="32"/>
      <c r="T182" s="32"/>
      <c r="U182" s="32"/>
      <c r="V182" s="32"/>
      <c r="W182" s="32"/>
      <c r="X182" s="32"/>
      <c r="Y182" s="32"/>
      <c r="Z182" s="32"/>
      <c r="AA182" s="32"/>
      <c r="AB182" s="32"/>
      <c r="AC182" s="32"/>
      <c r="AD182" s="32"/>
      <c r="AE182" s="32" t="s">
        <v>228</v>
      </c>
      <c r="AF182" s="32"/>
      <c r="AG182" s="32"/>
      <c r="AH182" s="32"/>
      <c r="AI182" s="32"/>
      <c r="AJ182" s="32"/>
      <c r="AK182" s="32"/>
      <c r="AL182" s="32"/>
      <c r="AM182" s="32">
        <v>15</v>
      </c>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7"/>
      <c r="B183" s="263"/>
      <c r="C183" s="302" t="s">
        <v>360</v>
      </c>
      <c r="D183" s="268"/>
      <c r="E183" s="274">
        <v>0.76</v>
      </c>
      <c r="F183" s="284"/>
      <c r="G183" s="284"/>
      <c r="H183" s="283"/>
      <c r="I183" s="313"/>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7"/>
      <c r="B184" s="259" t="s">
        <v>278</v>
      </c>
      <c r="C184" s="300"/>
      <c r="D184" s="308"/>
      <c r="E184" s="309"/>
      <c r="F184" s="310"/>
      <c r="G184" s="285"/>
      <c r="H184" s="283"/>
      <c r="I184" s="313"/>
      <c r="J184" s="32"/>
      <c r="K184" s="32"/>
      <c r="L184" s="32"/>
      <c r="M184" s="32"/>
      <c r="N184" s="32"/>
      <c r="O184" s="32"/>
      <c r="P184" s="32"/>
      <c r="Q184" s="32"/>
      <c r="R184" s="32"/>
      <c r="S184" s="32"/>
      <c r="T184" s="32"/>
      <c r="U184" s="32"/>
      <c r="V184" s="32"/>
      <c r="W184" s="32"/>
      <c r="X184" s="32"/>
      <c r="Y184" s="32"/>
      <c r="Z184" s="32"/>
      <c r="AA184" s="32"/>
      <c r="AB184" s="32"/>
      <c r="AC184" s="32">
        <v>0</v>
      </c>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07"/>
      <c r="B185" s="259" t="s">
        <v>279</v>
      </c>
      <c r="C185" s="300"/>
      <c r="D185" s="308"/>
      <c r="E185" s="309"/>
      <c r="F185" s="310"/>
      <c r="G185" s="285"/>
      <c r="H185" s="283"/>
      <c r="I185" s="313"/>
      <c r="J185" s="32"/>
      <c r="K185" s="32"/>
      <c r="L185" s="32"/>
      <c r="M185" s="32"/>
      <c r="N185" s="32"/>
      <c r="O185" s="32"/>
      <c r="P185" s="32"/>
      <c r="Q185" s="32"/>
      <c r="R185" s="32"/>
      <c r="S185" s="32"/>
      <c r="T185" s="32"/>
      <c r="U185" s="32"/>
      <c r="V185" s="32"/>
      <c r="W185" s="32"/>
      <c r="X185" s="32"/>
      <c r="Y185" s="32"/>
      <c r="Z185" s="32"/>
      <c r="AA185" s="32"/>
      <c r="AB185" s="32"/>
      <c r="AC185" s="32"/>
      <c r="AD185" s="32"/>
      <c r="AE185" s="32" t="s">
        <v>222</v>
      </c>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7"/>
      <c r="B186" s="259" t="s">
        <v>385</v>
      </c>
      <c r="C186" s="300"/>
      <c r="D186" s="308"/>
      <c r="E186" s="309"/>
      <c r="F186" s="310"/>
      <c r="G186" s="285"/>
      <c r="H186" s="283"/>
      <c r="I186" s="313"/>
      <c r="J186" s="32"/>
      <c r="K186" s="32"/>
      <c r="L186" s="32"/>
      <c r="M186" s="32"/>
      <c r="N186" s="32"/>
      <c r="O186" s="32"/>
      <c r="P186" s="32"/>
      <c r="Q186" s="32"/>
      <c r="R186" s="32"/>
      <c r="S186" s="32"/>
      <c r="T186" s="32"/>
      <c r="U186" s="32"/>
      <c r="V186" s="32"/>
      <c r="W186" s="32"/>
      <c r="X186" s="32"/>
      <c r="Y186" s="32"/>
      <c r="Z186" s="32"/>
      <c r="AA186" s="32"/>
      <c r="AB186" s="32"/>
      <c r="AC186" s="32">
        <v>1</v>
      </c>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11">
        <v>25</v>
      </c>
      <c r="B187" s="262" t="s">
        <v>386</v>
      </c>
      <c r="C187" s="301" t="s">
        <v>387</v>
      </c>
      <c r="D187" s="267" t="s">
        <v>235</v>
      </c>
      <c r="E187" s="273">
        <v>418.10340000000002</v>
      </c>
      <c r="F187" s="286"/>
      <c r="G187" s="284">
        <f>ROUND(E187*F187,2)</f>
        <v>0</v>
      </c>
      <c r="H187" s="283" t="s">
        <v>236</v>
      </c>
      <c r="I187" s="313" t="s">
        <v>227</v>
      </c>
      <c r="J187" s="32"/>
      <c r="K187" s="32"/>
      <c r="L187" s="32"/>
      <c r="M187" s="32"/>
      <c r="N187" s="32"/>
      <c r="O187" s="32"/>
      <c r="P187" s="32"/>
      <c r="Q187" s="32"/>
      <c r="R187" s="32"/>
      <c r="S187" s="32"/>
      <c r="T187" s="32"/>
      <c r="U187" s="32"/>
      <c r="V187" s="32"/>
      <c r="W187" s="32"/>
      <c r="X187" s="32"/>
      <c r="Y187" s="32"/>
      <c r="Z187" s="32"/>
      <c r="AA187" s="32"/>
      <c r="AB187" s="32"/>
      <c r="AC187" s="32"/>
      <c r="AD187" s="32"/>
      <c r="AE187" s="32" t="s">
        <v>228</v>
      </c>
      <c r="AF187" s="32"/>
      <c r="AG187" s="32"/>
      <c r="AH187" s="32"/>
      <c r="AI187" s="32"/>
      <c r="AJ187" s="32"/>
      <c r="AK187" s="32"/>
      <c r="AL187" s="32"/>
      <c r="AM187" s="32">
        <v>15</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307"/>
      <c r="B188" s="263"/>
      <c r="C188" s="302" t="s">
        <v>388</v>
      </c>
      <c r="D188" s="268"/>
      <c r="E188" s="274">
        <v>374.54640000000001</v>
      </c>
      <c r="F188" s="284"/>
      <c r="G188" s="284"/>
      <c r="H188" s="283"/>
      <c r="I188" s="313"/>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07"/>
      <c r="B189" s="263"/>
      <c r="C189" s="302" t="s">
        <v>389</v>
      </c>
      <c r="D189" s="268"/>
      <c r="E189" s="274">
        <v>43.557000000000002</v>
      </c>
      <c r="F189" s="284"/>
      <c r="G189" s="284"/>
      <c r="H189" s="283"/>
      <c r="I189" s="313"/>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07"/>
      <c r="B190" s="259" t="s">
        <v>278</v>
      </c>
      <c r="C190" s="300"/>
      <c r="D190" s="308"/>
      <c r="E190" s="309"/>
      <c r="F190" s="310"/>
      <c r="G190" s="285"/>
      <c r="H190" s="283"/>
      <c r="I190" s="313"/>
      <c r="J190" s="32"/>
      <c r="K190" s="32"/>
      <c r="L190" s="32"/>
      <c r="M190" s="32"/>
      <c r="N190" s="32"/>
      <c r="O190" s="32"/>
      <c r="P190" s="32"/>
      <c r="Q190" s="32"/>
      <c r="R190" s="32"/>
      <c r="S190" s="32"/>
      <c r="T190" s="32"/>
      <c r="U190" s="32"/>
      <c r="V190" s="32"/>
      <c r="W190" s="32"/>
      <c r="X190" s="32"/>
      <c r="Y190" s="32"/>
      <c r="Z190" s="32"/>
      <c r="AA190" s="32"/>
      <c r="AB190" s="32"/>
      <c r="AC190" s="32">
        <v>0</v>
      </c>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307"/>
      <c r="B191" s="259" t="s">
        <v>279</v>
      </c>
      <c r="C191" s="300"/>
      <c r="D191" s="308"/>
      <c r="E191" s="309"/>
      <c r="F191" s="310"/>
      <c r="G191" s="285"/>
      <c r="H191" s="283"/>
      <c r="I191" s="313"/>
      <c r="J191" s="32"/>
      <c r="K191" s="32"/>
      <c r="L191" s="32"/>
      <c r="M191" s="32"/>
      <c r="N191" s="32"/>
      <c r="O191" s="32"/>
      <c r="P191" s="32"/>
      <c r="Q191" s="32"/>
      <c r="R191" s="32"/>
      <c r="S191" s="32"/>
      <c r="T191" s="32"/>
      <c r="U191" s="32"/>
      <c r="V191" s="32"/>
      <c r="W191" s="32"/>
      <c r="X191" s="32"/>
      <c r="Y191" s="32"/>
      <c r="Z191" s="32"/>
      <c r="AA191" s="32"/>
      <c r="AB191" s="32"/>
      <c r="AC191" s="32"/>
      <c r="AD191" s="32"/>
      <c r="AE191" s="32" t="s">
        <v>222</v>
      </c>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311">
        <v>26</v>
      </c>
      <c r="B192" s="262" t="s">
        <v>390</v>
      </c>
      <c r="C192" s="301" t="s">
        <v>391</v>
      </c>
      <c r="D192" s="267" t="s">
        <v>235</v>
      </c>
      <c r="E192" s="273">
        <v>418.10340000000002</v>
      </c>
      <c r="F192" s="286"/>
      <c r="G192" s="284">
        <f>ROUND(E192*F192,2)</f>
        <v>0</v>
      </c>
      <c r="H192" s="283" t="s">
        <v>236</v>
      </c>
      <c r="I192" s="313" t="s">
        <v>227</v>
      </c>
      <c r="J192" s="32"/>
      <c r="K192" s="32"/>
      <c r="L192" s="32"/>
      <c r="M192" s="32"/>
      <c r="N192" s="32"/>
      <c r="O192" s="32"/>
      <c r="P192" s="32"/>
      <c r="Q192" s="32"/>
      <c r="R192" s="32"/>
      <c r="S192" s="32"/>
      <c r="T192" s="32"/>
      <c r="U192" s="32"/>
      <c r="V192" s="32"/>
      <c r="W192" s="32"/>
      <c r="X192" s="32"/>
      <c r="Y192" s="32"/>
      <c r="Z192" s="32"/>
      <c r="AA192" s="32"/>
      <c r="AB192" s="32"/>
      <c r="AC192" s="32"/>
      <c r="AD192" s="32"/>
      <c r="AE192" s="32" t="s">
        <v>228</v>
      </c>
      <c r="AF192" s="32"/>
      <c r="AG192" s="32"/>
      <c r="AH192" s="32"/>
      <c r="AI192" s="32"/>
      <c r="AJ192" s="32"/>
      <c r="AK192" s="32"/>
      <c r="AL192" s="32"/>
      <c r="AM192" s="32">
        <v>15</v>
      </c>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63"/>
      <c r="C193" s="302" t="s">
        <v>388</v>
      </c>
      <c r="D193" s="268"/>
      <c r="E193" s="274">
        <v>374.54640000000001</v>
      </c>
      <c r="F193" s="284"/>
      <c r="G193" s="284"/>
      <c r="H193" s="283"/>
      <c r="I193" s="313"/>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07"/>
      <c r="B194" s="263"/>
      <c r="C194" s="302" t="s">
        <v>389</v>
      </c>
      <c r="D194" s="268"/>
      <c r="E194" s="274">
        <v>43.557000000000002</v>
      </c>
      <c r="F194" s="284"/>
      <c r="G194" s="284"/>
      <c r="H194" s="283"/>
      <c r="I194" s="313"/>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07"/>
      <c r="B195" s="259" t="s">
        <v>392</v>
      </c>
      <c r="C195" s="300"/>
      <c r="D195" s="308"/>
      <c r="E195" s="309"/>
      <c r="F195" s="310"/>
      <c r="G195" s="285"/>
      <c r="H195" s="283"/>
      <c r="I195" s="313"/>
      <c r="J195" s="32"/>
      <c r="K195" s="32"/>
      <c r="L195" s="32"/>
      <c r="M195" s="32"/>
      <c r="N195" s="32"/>
      <c r="O195" s="32"/>
      <c r="P195" s="32"/>
      <c r="Q195" s="32"/>
      <c r="R195" s="32"/>
      <c r="S195" s="32"/>
      <c r="T195" s="32"/>
      <c r="U195" s="32"/>
      <c r="V195" s="32"/>
      <c r="W195" s="32"/>
      <c r="X195" s="32"/>
      <c r="Y195" s="32"/>
      <c r="Z195" s="32"/>
      <c r="AA195" s="32"/>
      <c r="AB195" s="32"/>
      <c r="AC195" s="32">
        <v>0</v>
      </c>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ht="20.399999999999999" outlineLevel="1">
      <c r="A196" s="311">
        <v>27</v>
      </c>
      <c r="B196" s="262" t="s">
        <v>393</v>
      </c>
      <c r="C196" s="301" t="s">
        <v>394</v>
      </c>
      <c r="D196" s="267" t="s">
        <v>235</v>
      </c>
      <c r="E196" s="273">
        <v>89.513149999999996</v>
      </c>
      <c r="F196" s="286"/>
      <c r="G196" s="284">
        <f>ROUND(E196*F196,2)</f>
        <v>0</v>
      </c>
      <c r="H196" s="283" t="s">
        <v>236</v>
      </c>
      <c r="I196" s="313" t="s">
        <v>227</v>
      </c>
      <c r="J196" s="32"/>
      <c r="K196" s="32"/>
      <c r="L196" s="32"/>
      <c r="M196" s="32"/>
      <c r="N196" s="32"/>
      <c r="O196" s="32"/>
      <c r="P196" s="32"/>
      <c r="Q196" s="32"/>
      <c r="R196" s="32"/>
      <c r="S196" s="32"/>
      <c r="T196" s="32"/>
      <c r="U196" s="32"/>
      <c r="V196" s="32"/>
      <c r="W196" s="32"/>
      <c r="X196" s="32"/>
      <c r="Y196" s="32"/>
      <c r="Z196" s="32"/>
      <c r="AA196" s="32"/>
      <c r="AB196" s="32"/>
      <c r="AC196" s="32"/>
      <c r="AD196" s="32"/>
      <c r="AE196" s="32" t="s">
        <v>228</v>
      </c>
      <c r="AF196" s="32"/>
      <c r="AG196" s="32"/>
      <c r="AH196" s="32"/>
      <c r="AI196" s="32"/>
      <c r="AJ196" s="32"/>
      <c r="AK196" s="32"/>
      <c r="AL196" s="32"/>
      <c r="AM196" s="32">
        <v>15</v>
      </c>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7"/>
      <c r="B197" s="263"/>
      <c r="C197" s="302" t="s">
        <v>395</v>
      </c>
      <c r="D197" s="268"/>
      <c r="E197" s="274">
        <v>73.489149999999995</v>
      </c>
      <c r="F197" s="284"/>
      <c r="G197" s="284"/>
      <c r="H197" s="283"/>
      <c r="I197" s="313"/>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07"/>
      <c r="B198" s="263"/>
      <c r="C198" s="302" t="s">
        <v>396</v>
      </c>
      <c r="D198" s="268"/>
      <c r="E198" s="274">
        <v>16.024000000000001</v>
      </c>
      <c r="F198" s="284"/>
      <c r="G198" s="284"/>
      <c r="H198" s="283"/>
      <c r="I198" s="313"/>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07"/>
      <c r="B199" s="259" t="s">
        <v>397</v>
      </c>
      <c r="C199" s="300"/>
      <c r="D199" s="308"/>
      <c r="E199" s="309"/>
      <c r="F199" s="310"/>
      <c r="G199" s="285"/>
      <c r="H199" s="283"/>
      <c r="I199" s="313"/>
      <c r="J199" s="32"/>
      <c r="K199" s="32"/>
      <c r="L199" s="32"/>
      <c r="M199" s="32"/>
      <c r="N199" s="32"/>
      <c r="O199" s="32"/>
      <c r="P199" s="32"/>
      <c r="Q199" s="32"/>
      <c r="R199" s="32"/>
      <c r="S199" s="32"/>
      <c r="T199" s="32"/>
      <c r="U199" s="32"/>
      <c r="V199" s="32"/>
      <c r="W199" s="32"/>
      <c r="X199" s="32"/>
      <c r="Y199" s="32"/>
      <c r="Z199" s="32"/>
      <c r="AA199" s="32"/>
      <c r="AB199" s="32"/>
      <c r="AC199" s="32">
        <v>0</v>
      </c>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ht="21" outlineLevel="1">
      <c r="A200" s="307"/>
      <c r="B200" s="259" t="s">
        <v>398</v>
      </c>
      <c r="C200" s="300"/>
      <c r="D200" s="308"/>
      <c r="E200" s="309"/>
      <c r="F200" s="310"/>
      <c r="G200" s="285"/>
      <c r="H200" s="283"/>
      <c r="I200" s="313"/>
      <c r="J200" s="32"/>
      <c r="K200" s="32"/>
      <c r="L200" s="32"/>
      <c r="M200" s="32"/>
      <c r="N200" s="32"/>
      <c r="O200" s="32"/>
      <c r="P200" s="32"/>
      <c r="Q200" s="32"/>
      <c r="R200" s="32"/>
      <c r="S200" s="32"/>
      <c r="T200" s="32"/>
      <c r="U200" s="32"/>
      <c r="V200" s="32"/>
      <c r="W200" s="32"/>
      <c r="X200" s="32"/>
      <c r="Y200" s="32"/>
      <c r="Z200" s="32"/>
      <c r="AA200" s="32"/>
      <c r="AB200" s="32"/>
      <c r="AC200" s="32"/>
      <c r="AD200" s="32"/>
      <c r="AE200" s="32" t="s">
        <v>222</v>
      </c>
      <c r="AF200" s="32"/>
      <c r="AG200" s="32"/>
      <c r="AH200" s="32"/>
      <c r="AI200" s="32"/>
      <c r="AJ200" s="32"/>
      <c r="AK200" s="32"/>
      <c r="AL200" s="32"/>
      <c r="AM200" s="32"/>
      <c r="AN200" s="32"/>
      <c r="AO200" s="32"/>
      <c r="AP200" s="32"/>
      <c r="AQ200" s="32"/>
      <c r="AR200" s="32"/>
      <c r="AS200" s="32"/>
      <c r="AT200" s="32"/>
      <c r="AU200" s="32"/>
      <c r="AV200" s="32"/>
      <c r="AW200" s="32"/>
      <c r="AX200" s="32"/>
      <c r="AY200" s="32"/>
      <c r="AZ200" s="251" t="str">
        <f>B200</f>
        <v>maltovinová úprava na rovném povrchu vnějších stěn, plastická, tenkovrstvá, jednobarevná, s nejnutnějším obroušením podkladu (pemzou) a oprášením, s penetrací, z lešení, bez zakrývání</v>
      </c>
      <c r="BA200" s="32"/>
      <c r="BB200" s="32"/>
      <c r="BC200" s="32"/>
      <c r="BD200" s="32"/>
      <c r="BE200" s="32"/>
      <c r="BF200" s="32"/>
      <c r="BG200" s="32"/>
      <c r="BH200" s="32"/>
    </row>
    <row r="201" spans="1:60" outlineLevel="1">
      <c r="A201" s="307"/>
      <c r="B201" s="259" t="s">
        <v>399</v>
      </c>
      <c r="C201" s="300"/>
      <c r="D201" s="308"/>
      <c r="E201" s="309"/>
      <c r="F201" s="310"/>
      <c r="G201" s="285"/>
      <c r="H201" s="283"/>
      <c r="I201" s="313"/>
      <c r="J201" s="32"/>
      <c r="K201" s="32"/>
      <c r="L201" s="32"/>
      <c r="M201" s="32"/>
      <c r="N201" s="32"/>
      <c r="O201" s="32"/>
      <c r="P201" s="32"/>
      <c r="Q201" s="32"/>
      <c r="R201" s="32"/>
      <c r="S201" s="32"/>
      <c r="T201" s="32"/>
      <c r="U201" s="32"/>
      <c r="V201" s="32"/>
      <c r="W201" s="32"/>
      <c r="X201" s="32"/>
      <c r="Y201" s="32"/>
      <c r="Z201" s="32"/>
      <c r="AA201" s="32"/>
      <c r="AB201" s="32"/>
      <c r="AC201" s="32">
        <v>1</v>
      </c>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11">
        <v>28</v>
      </c>
      <c r="B202" s="262" t="s">
        <v>400</v>
      </c>
      <c r="C202" s="301" t="s">
        <v>401</v>
      </c>
      <c r="D202" s="267" t="s">
        <v>235</v>
      </c>
      <c r="E202" s="273">
        <v>508.37655000000001</v>
      </c>
      <c r="F202" s="286"/>
      <c r="G202" s="284">
        <f>ROUND(E202*F202,2)</f>
        <v>0</v>
      </c>
      <c r="H202" s="283" t="s">
        <v>236</v>
      </c>
      <c r="I202" s="313" t="s">
        <v>227</v>
      </c>
      <c r="J202" s="32"/>
      <c r="K202" s="32"/>
      <c r="L202" s="32"/>
      <c r="M202" s="32"/>
      <c r="N202" s="32"/>
      <c r="O202" s="32"/>
      <c r="P202" s="32"/>
      <c r="Q202" s="32"/>
      <c r="R202" s="32"/>
      <c r="S202" s="32"/>
      <c r="T202" s="32"/>
      <c r="U202" s="32"/>
      <c r="V202" s="32"/>
      <c r="W202" s="32"/>
      <c r="X202" s="32"/>
      <c r="Y202" s="32"/>
      <c r="Z202" s="32"/>
      <c r="AA202" s="32"/>
      <c r="AB202" s="32"/>
      <c r="AC202" s="32"/>
      <c r="AD202" s="32"/>
      <c r="AE202" s="32" t="s">
        <v>228</v>
      </c>
      <c r="AF202" s="32"/>
      <c r="AG202" s="32"/>
      <c r="AH202" s="32"/>
      <c r="AI202" s="32"/>
      <c r="AJ202" s="32"/>
      <c r="AK202" s="32"/>
      <c r="AL202" s="32"/>
      <c r="AM202" s="32">
        <v>15</v>
      </c>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07"/>
      <c r="B203" s="263"/>
      <c r="C203" s="302" t="s">
        <v>402</v>
      </c>
      <c r="D203" s="268"/>
      <c r="E203" s="274">
        <v>0.76</v>
      </c>
      <c r="F203" s="284"/>
      <c r="G203" s="284"/>
      <c r="H203" s="283"/>
      <c r="I203" s="313"/>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07"/>
      <c r="B204" s="263"/>
      <c r="C204" s="302" t="s">
        <v>403</v>
      </c>
      <c r="D204" s="268"/>
      <c r="E204" s="274">
        <v>418.10340000000002</v>
      </c>
      <c r="F204" s="284"/>
      <c r="G204" s="284"/>
      <c r="H204" s="283"/>
      <c r="I204" s="313"/>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7"/>
      <c r="B205" s="263"/>
      <c r="C205" s="302" t="s">
        <v>404</v>
      </c>
      <c r="D205" s="268"/>
      <c r="E205" s="274">
        <v>89.513149999999996</v>
      </c>
      <c r="F205" s="284"/>
      <c r="G205" s="284"/>
      <c r="H205" s="283"/>
      <c r="I205" s="313"/>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11">
        <v>29</v>
      </c>
      <c r="B206" s="262" t="s">
        <v>405</v>
      </c>
      <c r="C206" s="301" t="s">
        <v>406</v>
      </c>
      <c r="D206" s="267" t="s">
        <v>235</v>
      </c>
      <c r="E206" s="273">
        <v>508.37655000000001</v>
      </c>
      <c r="F206" s="286"/>
      <c r="G206" s="284">
        <f>ROUND(E206*F206,2)</f>
        <v>0</v>
      </c>
      <c r="H206" s="283"/>
      <c r="I206" s="313" t="s">
        <v>257</v>
      </c>
      <c r="J206" s="32"/>
      <c r="K206" s="32"/>
      <c r="L206" s="32"/>
      <c r="M206" s="32"/>
      <c r="N206" s="32"/>
      <c r="O206" s="32"/>
      <c r="P206" s="32"/>
      <c r="Q206" s="32"/>
      <c r="R206" s="32"/>
      <c r="S206" s="32"/>
      <c r="T206" s="32"/>
      <c r="U206" s="32"/>
      <c r="V206" s="32"/>
      <c r="W206" s="32"/>
      <c r="X206" s="32"/>
      <c r="Y206" s="32"/>
      <c r="Z206" s="32"/>
      <c r="AA206" s="32"/>
      <c r="AB206" s="32"/>
      <c r="AC206" s="32"/>
      <c r="AD206" s="32"/>
      <c r="AE206" s="32" t="s">
        <v>258</v>
      </c>
      <c r="AF206" s="32" t="s">
        <v>407</v>
      </c>
      <c r="AG206" s="32"/>
      <c r="AH206" s="32"/>
      <c r="AI206" s="32"/>
      <c r="AJ206" s="32"/>
      <c r="AK206" s="32"/>
      <c r="AL206" s="32"/>
      <c r="AM206" s="32">
        <v>15</v>
      </c>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7"/>
      <c r="B207" s="263"/>
      <c r="C207" s="302" t="s">
        <v>402</v>
      </c>
      <c r="D207" s="268"/>
      <c r="E207" s="274">
        <v>0.76</v>
      </c>
      <c r="F207" s="284"/>
      <c r="G207" s="284"/>
      <c r="H207" s="283"/>
      <c r="I207" s="313"/>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07"/>
      <c r="B208" s="263"/>
      <c r="C208" s="302" t="s">
        <v>403</v>
      </c>
      <c r="D208" s="268"/>
      <c r="E208" s="274">
        <v>418.10340000000002</v>
      </c>
      <c r="F208" s="284"/>
      <c r="G208" s="284"/>
      <c r="H208" s="283"/>
      <c r="I208" s="313"/>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07"/>
      <c r="B209" s="263"/>
      <c r="C209" s="302" t="s">
        <v>404</v>
      </c>
      <c r="D209" s="268"/>
      <c r="E209" s="274">
        <v>89.513149999999996</v>
      </c>
      <c r="F209" s="284"/>
      <c r="G209" s="284"/>
      <c r="H209" s="283"/>
      <c r="I209" s="313"/>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c r="A210" s="306" t="s">
        <v>218</v>
      </c>
      <c r="B210" s="261" t="s">
        <v>128</v>
      </c>
      <c r="C210" s="298" t="s">
        <v>129</v>
      </c>
      <c r="D210" s="265"/>
      <c r="E210" s="271"/>
      <c r="F210" s="287">
        <f>SUM(G211:G218)</f>
        <v>0</v>
      </c>
      <c r="G210" s="288"/>
      <c r="H210" s="280"/>
      <c r="I210" s="312"/>
      <c r="AE210" t="s">
        <v>219</v>
      </c>
    </row>
    <row r="211" spans="1:60" outlineLevel="1">
      <c r="A211" s="307"/>
      <c r="B211" s="258" t="s">
        <v>408</v>
      </c>
      <c r="C211" s="299"/>
      <c r="D211" s="266"/>
      <c r="E211" s="272"/>
      <c r="F211" s="281"/>
      <c r="G211" s="282"/>
      <c r="H211" s="283"/>
      <c r="I211" s="313"/>
      <c r="J211" s="32"/>
      <c r="K211" s="32"/>
      <c r="L211" s="32"/>
      <c r="M211" s="32"/>
      <c r="N211" s="32"/>
      <c r="O211" s="32"/>
      <c r="P211" s="32"/>
      <c r="Q211" s="32"/>
      <c r="R211" s="32"/>
      <c r="S211" s="32"/>
      <c r="T211" s="32"/>
      <c r="U211" s="32"/>
      <c r="V211" s="32"/>
      <c r="W211" s="32"/>
      <c r="X211" s="32"/>
      <c r="Y211" s="32"/>
      <c r="Z211" s="32"/>
      <c r="AA211" s="32"/>
      <c r="AB211" s="32"/>
      <c r="AC211" s="32">
        <v>0</v>
      </c>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7"/>
      <c r="B212" s="259" t="s">
        <v>409</v>
      </c>
      <c r="C212" s="300"/>
      <c r="D212" s="308"/>
      <c r="E212" s="309"/>
      <c r="F212" s="310"/>
      <c r="G212" s="285"/>
      <c r="H212" s="283"/>
      <c r="I212" s="313"/>
      <c r="J212" s="32"/>
      <c r="K212" s="32"/>
      <c r="L212" s="32"/>
      <c r="M212" s="32"/>
      <c r="N212" s="32"/>
      <c r="O212" s="32"/>
      <c r="P212" s="32"/>
      <c r="Q212" s="32"/>
      <c r="R212" s="32"/>
      <c r="S212" s="32"/>
      <c r="T212" s="32"/>
      <c r="U212" s="32"/>
      <c r="V212" s="32"/>
      <c r="W212" s="32"/>
      <c r="X212" s="32"/>
      <c r="Y212" s="32"/>
      <c r="Z212" s="32"/>
      <c r="AA212" s="32"/>
      <c r="AB212" s="32"/>
      <c r="AC212" s="32"/>
      <c r="AD212" s="32"/>
      <c r="AE212" s="32" t="s">
        <v>222</v>
      </c>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11">
        <v>30</v>
      </c>
      <c r="B213" s="262" t="s">
        <v>410</v>
      </c>
      <c r="C213" s="301" t="s">
        <v>411</v>
      </c>
      <c r="D213" s="267" t="s">
        <v>235</v>
      </c>
      <c r="E213" s="273">
        <v>0.63</v>
      </c>
      <c r="F213" s="286"/>
      <c r="G213" s="284">
        <f>ROUND(E213*F213,2)</f>
        <v>0</v>
      </c>
      <c r="H213" s="283" t="s">
        <v>226</v>
      </c>
      <c r="I213" s="313" t="s">
        <v>227</v>
      </c>
      <c r="J213" s="32"/>
      <c r="K213" s="32"/>
      <c r="L213" s="32"/>
      <c r="M213" s="32"/>
      <c r="N213" s="32"/>
      <c r="O213" s="32"/>
      <c r="P213" s="32"/>
      <c r="Q213" s="32"/>
      <c r="R213" s="32"/>
      <c r="S213" s="32"/>
      <c r="T213" s="32"/>
      <c r="U213" s="32"/>
      <c r="V213" s="32"/>
      <c r="W213" s="32"/>
      <c r="X213" s="32"/>
      <c r="Y213" s="32"/>
      <c r="Z213" s="32"/>
      <c r="AA213" s="32"/>
      <c r="AB213" s="32"/>
      <c r="AC213" s="32"/>
      <c r="AD213" s="32"/>
      <c r="AE213" s="32" t="s">
        <v>228</v>
      </c>
      <c r="AF213" s="32"/>
      <c r="AG213" s="32"/>
      <c r="AH213" s="32"/>
      <c r="AI213" s="32"/>
      <c r="AJ213" s="32"/>
      <c r="AK213" s="32"/>
      <c r="AL213" s="32"/>
      <c r="AM213" s="32">
        <v>15</v>
      </c>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7"/>
      <c r="B214" s="263"/>
      <c r="C214" s="302" t="s">
        <v>412</v>
      </c>
      <c r="D214" s="268"/>
      <c r="E214" s="274">
        <v>0.63</v>
      </c>
      <c r="F214" s="284"/>
      <c r="G214" s="284"/>
      <c r="H214" s="283"/>
      <c r="I214" s="313"/>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7"/>
      <c r="B215" s="259" t="s">
        <v>413</v>
      </c>
      <c r="C215" s="300"/>
      <c r="D215" s="308"/>
      <c r="E215" s="309"/>
      <c r="F215" s="310"/>
      <c r="G215" s="285"/>
      <c r="H215" s="283"/>
      <c r="I215" s="313"/>
      <c r="J215" s="32"/>
      <c r="K215" s="32"/>
      <c r="L215" s="32"/>
      <c r="M215" s="32"/>
      <c r="N215" s="32"/>
      <c r="O215" s="32"/>
      <c r="P215" s="32"/>
      <c r="Q215" s="32"/>
      <c r="R215" s="32"/>
      <c r="S215" s="32"/>
      <c r="T215" s="32"/>
      <c r="U215" s="32"/>
      <c r="V215" s="32"/>
      <c r="W215" s="32"/>
      <c r="X215" s="32"/>
      <c r="Y215" s="32"/>
      <c r="Z215" s="32"/>
      <c r="AA215" s="32"/>
      <c r="AB215" s="32"/>
      <c r="AC215" s="32">
        <v>0</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07"/>
      <c r="B216" s="259" t="s">
        <v>414</v>
      </c>
      <c r="C216" s="300"/>
      <c r="D216" s="308"/>
      <c r="E216" s="309"/>
      <c r="F216" s="310"/>
      <c r="G216" s="285"/>
      <c r="H216" s="283"/>
      <c r="I216" s="313"/>
      <c r="J216" s="32"/>
      <c r="K216" s="32"/>
      <c r="L216" s="32"/>
      <c r="M216" s="32"/>
      <c r="N216" s="32"/>
      <c r="O216" s="32"/>
      <c r="P216" s="32"/>
      <c r="Q216" s="32"/>
      <c r="R216" s="32"/>
      <c r="S216" s="32"/>
      <c r="T216" s="32"/>
      <c r="U216" s="32"/>
      <c r="V216" s="32"/>
      <c r="W216" s="32"/>
      <c r="X216" s="32"/>
      <c r="Y216" s="32"/>
      <c r="Z216" s="32"/>
      <c r="AA216" s="32"/>
      <c r="AB216" s="32"/>
      <c r="AC216" s="32"/>
      <c r="AD216" s="32"/>
      <c r="AE216" s="32" t="s">
        <v>222</v>
      </c>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11">
        <v>31</v>
      </c>
      <c r="B217" s="262" t="s">
        <v>415</v>
      </c>
      <c r="C217" s="301" t="s">
        <v>416</v>
      </c>
      <c r="D217" s="267" t="s">
        <v>235</v>
      </c>
      <c r="E217" s="273">
        <v>0.63</v>
      </c>
      <c r="F217" s="286"/>
      <c r="G217" s="284">
        <f>ROUND(E217*F217,2)</f>
        <v>0</v>
      </c>
      <c r="H217" s="283" t="s">
        <v>226</v>
      </c>
      <c r="I217" s="313" t="s">
        <v>227</v>
      </c>
      <c r="J217" s="32"/>
      <c r="K217" s="32"/>
      <c r="L217" s="32"/>
      <c r="M217" s="32"/>
      <c r="N217" s="32"/>
      <c r="O217" s="32"/>
      <c r="P217" s="32"/>
      <c r="Q217" s="32"/>
      <c r="R217" s="32"/>
      <c r="S217" s="32"/>
      <c r="T217" s="32"/>
      <c r="U217" s="32"/>
      <c r="V217" s="32"/>
      <c r="W217" s="32"/>
      <c r="X217" s="32"/>
      <c r="Y217" s="32"/>
      <c r="Z217" s="32"/>
      <c r="AA217" s="32"/>
      <c r="AB217" s="32"/>
      <c r="AC217" s="32"/>
      <c r="AD217" s="32"/>
      <c r="AE217" s="32" t="s">
        <v>228</v>
      </c>
      <c r="AF217" s="32"/>
      <c r="AG217" s="32"/>
      <c r="AH217" s="32"/>
      <c r="AI217" s="32"/>
      <c r="AJ217" s="32"/>
      <c r="AK217" s="32"/>
      <c r="AL217" s="32"/>
      <c r="AM217" s="32">
        <v>15</v>
      </c>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7"/>
      <c r="B218" s="263"/>
      <c r="C218" s="302" t="s">
        <v>417</v>
      </c>
      <c r="D218" s="268"/>
      <c r="E218" s="274">
        <v>0.63</v>
      </c>
      <c r="F218" s="284"/>
      <c r="G218" s="284"/>
      <c r="H218" s="283"/>
      <c r="I218" s="313"/>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c r="A219" s="306" t="s">
        <v>218</v>
      </c>
      <c r="B219" s="261" t="s">
        <v>134</v>
      </c>
      <c r="C219" s="298" t="s">
        <v>135</v>
      </c>
      <c r="D219" s="265"/>
      <c r="E219" s="271"/>
      <c r="F219" s="287">
        <f>SUM(G220:G250)</f>
        <v>0</v>
      </c>
      <c r="G219" s="288"/>
      <c r="H219" s="280"/>
      <c r="I219" s="312"/>
      <c r="AE219" t="s">
        <v>219</v>
      </c>
    </row>
    <row r="220" spans="1:60" outlineLevel="1">
      <c r="A220" s="307"/>
      <c r="B220" s="258" t="s">
        <v>418</v>
      </c>
      <c r="C220" s="299"/>
      <c r="D220" s="266"/>
      <c r="E220" s="272"/>
      <c r="F220" s="281"/>
      <c r="G220" s="282"/>
      <c r="H220" s="283"/>
      <c r="I220" s="313"/>
      <c r="J220" s="32"/>
      <c r="K220" s="32"/>
      <c r="L220" s="32"/>
      <c r="M220" s="32"/>
      <c r="N220" s="32"/>
      <c r="O220" s="32"/>
      <c r="P220" s="32"/>
      <c r="Q220" s="32"/>
      <c r="R220" s="32"/>
      <c r="S220" s="32"/>
      <c r="T220" s="32"/>
      <c r="U220" s="32"/>
      <c r="V220" s="32"/>
      <c r="W220" s="32"/>
      <c r="X220" s="32"/>
      <c r="Y220" s="32"/>
      <c r="Z220" s="32"/>
      <c r="AA220" s="32"/>
      <c r="AB220" s="32"/>
      <c r="AC220" s="32">
        <v>0</v>
      </c>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11">
        <v>32</v>
      </c>
      <c r="B221" s="262" t="s">
        <v>419</v>
      </c>
      <c r="C221" s="301" t="s">
        <v>420</v>
      </c>
      <c r="D221" s="267" t="s">
        <v>235</v>
      </c>
      <c r="E221" s="273">
        <v>276.8</v>
      </c>
      <c r="F221" s="286"/>
      <c r="G221" s="284">
        <f>ROUND(E221*F221,2)</f>
        <v>0</v>
      </c>
      <c r="H221" s="283" t="s">
        <v>421</v>
      </c>
      <c r="I221" s="313" t="s">
        <v>227</v>
      </c>
      <c r="J221" s="32"/>
      <c r="K221" s="32"/>
      <c r="L221" s="32"/>
      <c r="M221" s="32"/>
      <c r="N221" s="32"/>
      <c r="O221" s="32"/>
      <c r="P221" s="32"/>
      <c r="Q221" s="32"/>
      <c r="R221" s="32"/>
      <c r="S221" s="32"/>
      <c r="T221" s="32"/>
      <c r="U221" s="32"/>
      <c r="V221" s="32"/>
      <c r="W221" s="32"/>
      <c r="X221" s="32"/>
      <c r="Y221" s="32"/>
      <c r="Z221" s="32"/>
      <c r="AA221" s="32"/>
      <c r="AB221" s="32"/>
      <c r="AC221" s="32"/>
      <c r="AD221" s="32"/>
      <c r="AE221" s="32" t="s">
        <v>228</v>
      </c>
      <c r="AF221" s="32"/>
      <c r="AG221" s="32"/>
      <c r="AH221" s="32"/>
      <c r="AI221" s="32"/>
      <c r="AJ221" s="32"/>
      <c r="AK221" s="32"/>
      <c r="AL221" s="32"/>
      <c r="AM221" s="32">
        <v>15</v>
      </c>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07"/>
      <c r="B222" s="263"/>
      <c r="C222" s="302" t="s">
        <v>422</v>
      </c>
      <c r="D222" s="268"/>
      <c r="E222" s="274">
        <v>272.01600000000002</v>
      </c>
      <c r="F222" s="284"/>
      <c r="G222" s="284"/>
      <c r="H222" s="283"/>
      <c r="I222" s="313"/>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07"/>
      <c r="B223" s="263"/>
      <c r="C223" s="302" t="s">
        <v>423</v>
      </c>
      <c r="D223" s="268"/>
      <c r="E223" s="274">
        <v>4.7839999999999998</v>
      </c>
      <c r="F223" s="284"/>
      <c r="G223" s="284"/>
      <c r="H223" s="283"/>
      <c r="I223" s="313"/>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7"/>
      <c r="B224" s="259" t="s">
        <v>424</v>
      </c>
      <c r="C224" s="300"/>
      <c r="D224" s="308"/>
      <c r="E224" s="309"/>
      <c r="F224" s="310"/>
      <c r="G224" s="285"/>
      <c r="H224" s="283"/>
      <c r="I224" s="313"/>
      <c r="J224" s="32"/>
      <c r="K224" s="32"/>
      <c r="L224" s="32"/>
      <c r="M224" s="32"/>
      <c r="N224" s="32"/>
      <c r="O224" s="32"/>
      <c r="P224" s="32"/>
      <c r="Q224" s="32"/>
      <c r="R224" s="32"/>
      <c r="S224" s="32"/>
      <c r="T224" s="32"/>
      <c r="U224" s="32"/>
      <c r="V224" s="32"/>
      <c r="W224" s="32"/>
      <c r="X224" s="32"/>
      <c r="Y224" s="32"/>
      <c r="Z224" s="32"/>
      <c r="AA224" s="32"/>
      <c r="AB224" s="32"/>
      <c r="AC224" s="32">
        <v>1</v>
      </c>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11">
        <v>33</v>
      </c>
      <c r="B225" s="262" t="s">
        <v>425</v>
      </c>
      <c r="C225" s="301" t="s">
        <v>426</v>
      </c>
      <c r="D225" s="267" t="s">
        <v>235</v>
      </c>
      <c r="E225" s="273">
        <v>553.6</v>
      </c>
      <c r="F225" s="286"/>
      <c r="G225" s="284">
        <f>ROUND(E225*F225,2)</f>
        <v>0</v>
      </c>
      <c r="H225" s="283" t="s">
        <v>421</v>
      </c>
      <c r="I225" s="313" t="s">
        <v>227</v>
      </c>
      <c r="J225" s="32"/>
      <c r="K225" s="32"/>
      <c r="L225" s="32"/>
      <c r="M225" s="32"/>
      <c r="N225" s="32"/>
      <c r="O225" s="32"/>
      <c r="P225" s="32"/>
      <c r="Q225" s="32"/>
      <c r="R225" s="32"/>
      <c r="S225" s="32"/>
      <c r="T225" s="32"/>
      <c r="U225" s="32"/>
      <c r="V225" s="32"/>
      <c r="W225" s="32"/>
      <c r="X225" s="32"/>
      <c r="Y225" s="32"/>
      <c r="Z225" s="32"/>
      <c r="AA225" s="32"/>
      <c r="AB225" s="32"/>
      <c r="AC225" s="32"/>
      <c r="AD225" s="32"/>
      <c r="AE225" s="32" t="s">
        <v>228</v>
      </c>
      <c r="AF225" s="32"/>
      <c r="AG225" s="32"/>
      <c r="AH225" s="32"/>
      <c r="AI225" s="32"/>
      <c r="AJ225" s="32"/>
      <c r="AK225" s="32"/>
      <c r="AL225" s="32"/>
      <c r="AM225" s="32">
        <v>15</v>
      </c>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7"/>
      <c r="B226" s="263"/>
      <c r="C226" s="302" t="s">
        <v>427</v>
      </c>
      <c r="D226" s="268"/>
      <c r="E226" s="274">
        <v>553.6</v>
      </c>
      <c r="F226" s="284"/>
      <c r="G226" s="284"/>
      <c r="H226" s="283"/>
      <c r="I226" s="313"/>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7"/>
      <c r="B227" s="259" t="s">
        <v>428</v>
      </c>
      <c r="C227" s="300"/>
      <c r="D227" s="308"/>
      <c r="E227" s="309"/>
      <c r="F227" s="310"/>
      <c r="G227" s="285"/>
      <c r="H227" s="283"/>
      <c r="I227" s="313"/>
      <c r="J227" s="32"/>
      <c r="K227" s="32"/>
      <c r="L227" s="32"/>
      <c r="M227" s="32"/>
      <c r="N227" s="32"/>
      <c r="O227" s="32"/>
      <c r="P227" s="32"/>
      <c r="Q227" s="32"/>
      <c r="R227" s="32"/>
      <c r="S227" s="32"/>
      <c r="T227" s="32"/>
      <c r="U227" s="32"/>
      <c r="V227" s="32"/>
      <c r="W227" s="32"/>
      <c r="X227" s="32"/>
      <c r="Y227" s="32"/>
      <c r="Z227" s="32"/>
      <c r="AA227" s="32"/>
      <c r="AB227" s="32"/>
      <c r="AC227" s="32">
        <v>0</v>
      </c>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11">
        <v>34</v>
      </c>
      <c r="B228" s="262" t="s">
        <v>429</v>
      </c>
      <c r="C228" s="301" t="s">
        <v>430</v>
      </c>
      <c r="D228" s="267" t="s">
        <v>235</v>
      </c>
      <c r="E228" s="273">
        <v>276.8</v>
      </c>
      <c r="F228" s="286"/>
      <c r="G228" s="284">
        <f>ROUND(E228*F228,2)</f>
        <v>0</v>
      </c>
      <c r="H228" s="283" t="s">
        <v>421</v>
      </c>
      <c r="I228" s="313" t="s">
        <v>227</v>
      </c>
      <c r="J228" s="32"/>
      <c r="K228" s="32"/>
      <c r="L228" s="32"/>
      <c r="M228" s="32"/>
      <c r="N228" s="32"/>
      <c r="O228" s="32"/>
      <c r="P228" s="32"/>
      <c r="Q228" s="32"/>
      <c r="R228" s="32"/>
      <c r="S228" s="32"/>
      <c r="T228" s="32"/>
      <c r="U228" s="32"/>
      <c r="V228" s="32"/>
      <c r="W228" s="32"/>
      <c r="X228" s="32"/>
      <c r="Y228" s="32"/>
      <c r="Z228" s="32"/>
      <c r="AA228" s="32"/>
      <c r="AB228" s="32"/>
      <c r="AC228" s="32"/>
      <c r="AD228" s="32"/>
      <c r="AE228" s="32" t="s">
        <v>228</v>
      </c>
      <c r="AF228" s="32"/>
      <c r="AG228" s="32"/>
      <c r="AH228" s="32"/>
      <c r="AI228" s="32"/>
      <c r="AJ228" s="32"/>
      <c r="AK228" s="32"/>
      <c r="AL228" s="32"/>
      <c r="AM228" s="32">
        <v>15</v>
      </c>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07"/>
      <c r="B229" s="263"/>
      <c r="C229" s="302" t="s">
        <v>431</v>
      </c>
      <c r="D229" s="268"/>
      <c r="E229" s="274">
        <v>276.8</v>
      </c>
      <c r="F229" s="284"/>
      <c r="G229" s="284"/>
      <c r="H229" s="283"/>
      <c r="I229" s="313"/>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307"/>
      <c r="B230" s="259" t="s">
        <v>432</v>
      </c>
      <c r="C230" s="300"/>
      <c r="D230" s="308"/>
      <c r="E230" s="309"/>
      <c r="F230" s="310"/>
      <c r="G230" s="285"/>
      <c r="H230" s="283"/>
      <c r="I230" s="313"/>
      <c r="J230" s="32"/>
      <c r="K230" s="32"/>
      <c r="L230" s="32"/>
      <c r="M230" s="32"/>
      <c r="N230" s="32"/>
      <c r="O230" s="32"/>
      <c r="P230" s="32"/>
      <c r="Q230" s="32"/>
      <c r="R230" s="32"/>
      <c r="S230" s="32"/>
      <c r="T230" s="32"/>
      <c r="U230" s="32"/>
      <c r="V230" s="32"/>
      <c r="W230" s="32"/>
      <c r="X230" s="32"/>
      <c r="Y230" s="32"/>
      <c r="Z230" s="32"/>
      <c r="AA230" s="32"/>
      <c r="AB230" s="32"/>
      <c r="AC230" s="32">
        <v>0</v>
      </c>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311">
        <v>35</v>
      </c>
      <c r="B231" s="262" t="s">
        <v>433</v>
      </c>
      <c r="C231" s="301" t="s">
        <v>434</v>
      </c>
      <c r="D231" s="267" t="s">
        <v>235</v>
      </c>
      <c r="E231" s="273">
        <v>276.8</v>
      </c>
      <c r="F231" s="286"/>
      <c r="G231" s="284">
        <f>ROUND(E231*F231,2)</f>
        <v>0</v>
      </c>
      <c r="H231" s="283" t="s">
        <v>421</v>
      </c>
      <c r="I231" s="313" t="s">
        <v>227</v>
      </c>
      <c r="J231" s="32"/>
      <c r="K231" s="32"/>
      <c r="L231" s="32"/>
      <c r="M231" s="32"/>
      <c r="N231" s="32"/>
      <c r="O231" s="32"/>
      <c r="P231" s="32"/>
      <c r="Q231" s="32"/>
      <c r="R231" s="32"/>
      <c r="S231" s="32"/>
      <c r="T231" s="32"/>
      <c r="U231" s="32"/>
      <c r="V231" s="32"/>
      <c r="W231" s="32"/>
      <c r="X231" s="32"/>
      <c r="Y231" s="32"/>
      <c r="Z231" s="32"/>
      <c r="AA231" s="32"/>
      <c r="AB231" s="32"/>
      <c r="AC231" s="32"/>
      <c r="AD231" s="32"/>
      <c r="AE231" s="32" t="s">
        <v>228</v>
      </c>
      <c r="AF231" s="32"/>
      <c r="AG231" s="32"/>
      <c r="AH231" s="32"/>
      <c r="AI231" s="32"/>
      <c r="AJ231" s="32"/>
      <c r="AK231" s="32"/>
      <c r="AL231" s="32"/>
      <c r="AM231" s="32">
        <v>15</v>
      </c>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07"/>
      <c r="B232" s="263"/>
      <c r="C232" s="302" t="s">
        <v>431</v>
      </c>
      <c r="D232" s="268"/>
      <c r="E232" s="274">
        <v>276.8</v>
      </c>
      <c r="F232" s="284"/>
      <c r="G232" s="284"/>
      <c r="H232" s="283"/>
      <c r="I232" s="313"/>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7"/>
      <c r="B233" s="259" t="s">
        <v>435</v>
      </c>
      <c r="C233" s="300"/>
      <c r="D233" s="308"/>
      <c r="E233" s="309"/>
      <c r="F233" s="310"/>
      <c r="G233" s="285"/>
      <c r="H233" s="283"/>
      <c r="I233" s="313"/>
      <c r="J233" s="32"/>
      <c r="K233" s="32"/>
      <c r="L233" s="32"/>
      <c r="M233" s="32"/>
      <c r="N233" s="32"/>
      <c r="O233" s="32"/>
      <c r="P233" s="32"/>
      <c r="Q233" s="32"/>
      <c r="R233" s="32"/>
      <c r="S233" s="32"/>
      <c r="T233" s="32"/>
      <c r="U233" s="32"/>
      <c r="V233" s="32"/>
      <c r="W233" s="32"/>
      <c r="X233" s="32"/>
      <c r="Y233" s="32"/>
      <c r="Z233" s="32"/>
      <c r="AA233" s="32"/>
      <c r="AB233" s="32"/>
      <c r="AC233" s="32">
        <v>1</v>
      </c>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311">
        <v>36</v>
      </c>
      <c r="B234" s="262" t="s">
        <v>436</v>
      </c>
      <c r="C234" s="301" t="s">
        <v>437</v>
      </c>
      <c r="D234" s="267" t="s">
        <v>235</v>
      </c>
      <c r="E234" s="273">
        <v>553.6</v>
      </c>
      <c r="F234" s="286"/>
      <c r="G234" s="284">
        <f>ROUND(E234*F234,2)</f>
        <v>0</v>
      </c>
      <c r="H234" s="283" t="s">
        <v>421</v>
      </c>
      <c r="I234" s="313" t="s">
        <v>227</v>
      </c>
      <c r="J234" s="32"/>
      <c r="K234" s="32"/>
      <c r="L234" s="32"/>
      <c r="M234" s="32"/>
      <c r="N234" s="32"/>
      <c r="O234" s="32"/>
      <c r="P234" s="32"/>
      <c r="Q234" s="32"/>
      <c r="R234" s="32"/>
      <c r="S234" s="32"/>
      <c r="T234" s="32"/>
      <c r="U234" s="32"/>
      <c r="V234" s="32"/>
      <c r="W234" s="32"/>
      <c r="X234" s="32"/>
      <c r="Y234" s="32"/>
      <c r="Z234" s="32"/>
      <c r="AA234" s="32"/>
      <c r="AB234" s="32"/>
      <c r="AC234" s="32"/>
      <c r="AD234" s="32"/>
      <c r="AE234" s="32" t="s">
        <v>228</v>
      </c>
      <c r="AF234" s="32"/>
      <c r="AG234" s="32"/>
      <c r="AH234" s="32"/>
      <c r="AI234" s="32"/>
      <c r="AJ234" s="32"/>
      <c r="AK234" s="32"/>
      <c r="AL234" s="32"/>
      <c r="AM234" s="32">
        <v>15</v>
      </c>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c r="A235" s="307"/>
      <c r="B235" s="263"/>
      <c r="C235" s="302" t="s">
        <v>438</v>
      </c>
      <c r="D235" s="268"/>
      <c r="E235" s="274">
        <v>553.6</v>
      </c>
      <c r="F235" s="284"/>
      <c r="G235" s="284"/>
      <c r="H235" s="283"/>
      <c r="I235" s="313"/>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307"/>
      <c r="B236" s="259" t="s">
        <v>439</v>
      </c>
      <c r="C236" s="300"/>
      <c r="D236" s="308"/>
      <c r="E236" s="309"/>
      <c r="F236" s="310"/>
      <c r="G236" s="285"/>
      <c r="H236" s="283"/>
      <c r="I236" s="313"/>
      <c r="J236" s="32"/>
      <c r="K236" s="32"/>
      <c r="L236" s="32"/>
      <c r="M236" s="32"/>
      <c r="N236" s="32"/>
      <c r="O236" s="32"/>
      <c r="P236" s="32"/>
      <c r="Q236" s="32"/>
      <c r="R236" s="32"/>
      <c r="S236" s="32"/>
      <c r="T236" s="32"/>
      <c r="U236" s="32"/>
      <c r="V236" s="32"/>
      <c r="W236" s="32"/>
      <c r="X236" s="32"/>
      <c r="Y236" s="32"/>
      <c r="Z236" s="32"/>
      <c r="AA236" s="32"/>
      <c r="AB236" s="32"/>
      <c r="AC236" s="32">
        <v>0</v>
      </c>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311">
        <v>37</v>
      </c>
      <c r="B237" s="262" t="s">
        <v>440</v>
      </c>
      <c r="C237" s="301" t="s">
        <v>434</v>
      </c>
      <c r="D237" s="267" t="s">
        <v>235</v>
      </c>
      <c r="E237" s="273">
        <v>276.8</v>
      </c>
      <c r="F237" s="286"/>
      <c r="G237" s="284">
        <f>ROUND(E237*F237,2)</f>
        <v>0</v>
      </c>
      <c r="H237" s="283" t="s">
        <v>421</v>
      </c>
      <c r="I237" s="313" t="s">
        <v>227</v>
      </c>
      <c r="J237" s="32"/>
      <c r="K237" s="32"/>
      <c r="L237" s="32"/>
      <c r="M237" s="32"/>
      <c r="N237" s="32"/>
      <c r="O237" s="32"/>
      <c r="P237" s="32"/>
      <c r="Q237" s="32"/>
      <c r="R237" s="32"/>
      <c r="S237" s="32"/>
      <c r="T237" s="32"/>
      <c r="U237" s="32"/>
      <c r="V237" s="32"/>
      <c r="W237" s="32"/>
      <c r="X237" s="32"/>
      <c r="Y237" s="32"/>
      <c r="Z237" s="32"/>
      <c r="AA237" s="32"/>
      <c r="AB237" s="32"/>
      <c r="AC237" s="32"/>
      <c r="AD237" s="32"/>
      <c r="AE237" s="32" t="s">
        <v>228</v>
      </c>
      <c r="AF237" s="32"/>
      <c r="AG237" s="32"/>
      <c r="AH237" s="32"/>
      <c r="AI237" s="32"/>
      <c r="AJ237" s="32"/>
      <c r="AK237" s="32"/>
      <c r="AL237" s="32"/>
      <c r="AM237" s="32">
        <v>15</v>
      </c>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307"/>
      <c r="B238" s="263"/>
      <c r="C238" s="302" t="s">
        <v>431</v>
      </c>
      <c r="D238" s="268"/>
      <c r="E238" s="274">
        <v>276.8</v>
      </c>
      <c r="F238" s="284"/>
      <c r="G238" s="284"/>
      <c r="H238" s="283"/>
      <c r="I238" s="313"/>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7"/>
      <c r="B239" s="259" t="s">
        <v>441</v>
      </c>
      <c r="C239" s="300"/>
      <c r="D239" s="308"/>
      <c r="E239" s="309"/>
      <c r="F239" s="310"/>
      <c r="G239" s="285"/>
      <c r="H239" s="283"/>
      <c r="I239" s="313"/>
      <c r="J239" s="32"/>
      <c r="K239" s="32"/>
      <c r="L239" s="32"/>
      <c r="M239" s="32"/>
      <c r="N239" s="32"/>
      <c r="O239" s="32"/>
      <c r="P239" s="32"/>
      <c r="Q239" s="32"/>
      <c r="R239" s="32"/>
      <c r="S239" s="32"/>
      <c r="T239" s="32"/>
      <c r="U239" s="32"/>
      <c r="V239" s="32"/>
      <c r="W239" s="32"/>
      <c r="X239" s="32"/>
      <c r="Y239" s="32"/>
      <c r="Z239" s="32"/>
      <c r="AA239" s="32"/>
      <c r="AB239" s="32"/>
      <c r="AC239" s="32">
        <v>0</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11">
        <v>38</v>
      </c>
      <c r="B240" s="262" t="s">
        <v>442</v>
      </c>
      <c r="C240" s="301" t="s">
        <v>443</v>
      </c>
      <c r="D240" s="267" t="s">
        <v>235</v>
      </c>
      <c r="E240" s="273">
        <v>12</v>
      </c>
      <c r="F240" s="286"/>
      <c r="G240" s="284">
        <f>ROUND(E240*F240,2)</f>
        <v>0</v>
      </c>
      <c r="H240" s="283" t="s">
        <v>421</v>
      </c>
      <c r="I240" s="313" t="s">
        <v>227</v>
      </c>
      <c r="J240" s="32"/>
      <c r="K240" s="32"/>
      <c r="L240" s="32"/>
      <c r="M240" s="32"/>
      <c r="N240" s="32"/>
      <c r="O240" s="32"/>
      <c r="P240" s="32"/>
      <c r="Q240" s="32"/>
      <c r="R240" s="32"/>
      <c r="S240" s="32"/>
      <c r="T240" s="32"/>
      <c r="U240" s="32"/>
      <c r="V240" s="32"/>
      <c r="W240" s="32"/>
      <c r="X240" s="32"/>
      <c r="Y240" s="32"/>
      <c r="Z240" s="32"/>
      <c r="AA240" s="32"/>
      <c r="AB240" s="32"/>
      <c r="AC240" s="32"/>
      <c r="AD240" s="32"/>
      <c r="AE240" s="32" t="s">
        <v>228</v>
      </c>
      <c r="AF240" s="32"/>
      <c r="AG240" s="32"/>
      <c r="AH240" s="32"/>
      <c r="AI240" s="32"/>
      <c r="AJ240" s="32"/>
      <c r="AK240" s="32"/>
      <c r="AL240" s="32"/>
      <c r="AM240" s="32">
        <v>15</v>
      </c>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7"/>
      <c r="B241" s="263"/>
      <c r="C241" s="302" t="s">
        <v>444</v>
      </c>
      <c r="D241" s="268"/>
      <c r="E241" s="274">
        <v>12</v>
      </c>
      <c r="F241" s="284"/>
      <c r="G241" s="284"/>
      <c r="H241" s="283"/>
      <c r="I241" s="313"/>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07"/>
      <c r="B242" s="259" t="s">
        <v>445</v>
      </c>
      <c r="C242" s="300"/>
      <c r="D242" s="308"/>
      <c r="E242" s="309"/>
      <c r="F242" s="310"/>
      <c r="G242" s="285"/>
      <c r="H242" s="283"/>
      <c r="I242" s="313"/>
      <c r="J242" s="32"/>
      <c r="K242" s="32"/>
      <c r="L242" s="32"/>
      <c r="M242" s="32"/>
      <c r="N242" s="32"/>
      <c r="O242" s="32"/>
      <c r="P242" s="32"/>
      <c r="Q242" s="32"/>
      <c r="R242" s="32"/>
      <c r="S242" s="32"/>
      <c r="T242" s="32"/>
      <c r="U242" s="32"/>
      <c r="V242" s="32"/>
      <c r="W242" s="32"/>
      <c r="X242" s="32"/>
      <c r="Y242" s="32"/>
      <c r="Z242" s="32"/>
      <c r="AA242" s="32"/>
      <c r="AB242" s="32"/>
      <c r="AC242" s="32">
        <v>0</v>
      </c>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11">
        <v>39</v>
      </c>
      <c r="B243" s="262" t="s">
        <v>446</v>
      </c>
      <c r="C243" s="301" t="s">
        <v>447</v>
      </c>
      <c r="D243" s="267" t="s">
        <v>377</v>
      </c>
      <c r="E243" s="273">
        <v>2</v>
      </c>
      <c r="F243" s="286"/>
      <c r="G243" s="284">
        <f>ROUND(E243*F243,2)</f>
        <v>0</v>
      </c>
      <c r="H243" s="283" t="s">
        <v>421</v>
      </c>
      <c r="I243" s="313" t="s">
        <v>227</v>
      </c>
      <c r="J243" s="32"/>
      <c r="K243" s="32"/>
      <c r="L243" s="32"/>
      <c r="M243" s="32"/>
      <c r="N243" s="32"/>
      <c r="O243" s="32"/>
      <c r="P243" s="32"/>
      <c r="Q243" s="32"/>
      <c r="R243" s="32"/>
      <c r="S243" s="32"/>
      <c r="T243" s="32"/>
      <c r="U243" s="32"/>
      <c r="V243" s="32"/>
      <c r="W243" s="32"/>
      <c r="X243" s="32"/>
      <c r="Y243" s="32"/>
      <c r="Z243" s="32"/>
      <c r="AA243" s="32"/>
      <c r="AB243" s="32"/>
      <c r="AC243" s="32"/>
      <c r="AD243" s="32"/>
      <c r="AE243" s="32" t="s">
        <v>228</v>
      </c>
      <c r="AF243" s="32"/>
      <c r="AG243" s="32"/>
      <c r="AH243" s="32"/>
      <c r="AI243" s="32"/>
      <c r="AJ243" s="32"/>
      <c r="AK243" s="32"/>
      <c r="AL243" s="32"/>
      <c r="AM243" s="32">
        <v>15</v>
      </c>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59" t="s">
        <v>448</v>
      </c>
      <c r="C244" s="300"/>
      <c r="D244" s="308"/>
      <c r="E244" s="309"/>
      <c r="F244" s="310"/>
      <c r="G244" s="285"/>
      <c r="H244" s="283"/>
      <c r="I244" s="313"/>
      <c r="J244" s="32"/>
      <c r="K244" s="32"/>
      <c r="L244" s="32"/>
      <c r="M244" s="32"/>
      <c r="N244" s="32"/>
      <c r="O244" s="32"/>
      <c r="P244" s="32"/>
      <c r="Q244" s="32"/>
      <c r="R244" s="32"/>
      <c r="S244" s="32"/>
      <c r="T244" s="32"/>
      <c r="U244" s="32"/>
      <c r="V244" s="32"/>
      <c r="W244" s="32"/>
      <c r="X244" s="32"/>
      <c r="Y244" s="32"/>
      <c r="Z244" s="32"/>
      <c r="AA244" s="32"/>
      <c r="AB244" s="32"/>
      <c r="AC244" s="32">
        <v>1</v>
      </c>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11">
        <v>40</v>
      </c>
      <c r="B245" s="262" t="s">
        <v>449</v>
      </c>
      <c r="C245" s="301" t="s">
        <v>447</v>
      </c>
      <c r="D245" s="267" t="s">
        <v>377</v>
      </c>
      <c r="E245" s="273">
        <v>4</v>
      </c>
      <c r="F245" s="286"/>
      <c r="G245" s="284">
        <f>ROUND(E245*F245,2)</f>
        <v>0</v>
      </c>
      <c r="H245" s="283" t="s">
        <v>421</v>
      </c>
      <c r="I245" s="313" t="s">
        <v>227</v>
      </c>
      <c r="J245" s="32"/>
      <c r="K245" s="32"/>
      <c r="L245" s="32"/>
      <c r="M245" s="32"/>
      <c r="N245" s="32"/>
      <c r="O245" s="32"/>
      <c r="P245" s="32"/>
      <c r="Q245" s="32"/>
      <c r="R245" s="32"/>
      <c r="S245" s="32"/>
      <c r="T245" s="32"/>
      <c r="U245" s="32"/>
      <c r="V245" s="32"/>
      <c r="W245" s="32"/>
      <c r="X245" s="32"/>
      <c r="Y245" s="32"/>
      <c r="Z245" s="32"/>
      <c r="AA245" s="32"/>
      <c r="AB245" s="32"/>
      <c r="AC245" s="32"/>
      <c r="AD245" s="32"/>
      <c r="AE245" s="32" t="s">
        <v>228</v>
      </c>
      <c r="AF245" s="32"/>
      <c r="AG245" s="32"/>
      <c r="AH245" s="32"/>
      <c r="AI245" s="32"/>
      <c r="AJ245" s="32"/>
      <c r="AK245" s="32"/>
      <c r="AL245" s="32"/>
      <c r="AM245" s="32">
        <v>15</v>
      </c>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307"/>
      <c r="B246" s="263"/>
      <c r="C246" s="302" t="s">
        <v>450</v>
      </c>
      <c r="D246" s="268"/>
      <c r="E246" s="274">
        <v>4</v>
      </c>
      <c r="F246" s="284"/>
      <c r="G246" s="284"/>
      <c r="H246" s="283"/>
      <c r="I246" s="313"/>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07"/>
      <c r="B247" s="259" t="s">
        <v>451</v>
      </c>
      <c r="C247" s="300"/>
      <c r="D247" s="308"/>
      <c r="E247" s="309"/>
      <c r="F247" s="310"/>
      <c r="G247" s="285"/>
      <c r="H247" s="283"/>
      <c r="I247" s="31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07"/>
      <c r="B248" s="259" t="s">
        <v>452</v>
      </c>
      <c r="C248" s="300"/>
      <c r="D248" s="308"/>
      <c r="E248" s="309"/>
      <c r="F248" s="310"/>
      <c r="G248" s="285"/>
      <c r="H248" s="283"/>
      <c r="I248" s="313"/>
      <c r="J248" s="32"/>
      <c r="K248" s="32"/>
      <c r="L248" s="32"/>
      <c r="M248" s="32"/>
      <c r="N248" s="32"/>
      <c r="O248" s="32"/>
      <c r="P248" s="32"/>
      <c r="Q248" s="32"/>
      <c r="R248" s="32"/>
      <c r="S248" s="32"/>
      <c r="T248" s="32"/>
      <c r="U248" s="32"/>
      <c r="V248" s="32"/>
      <c r="W248" s="32"/>
      <c r="X248" s="32"/>
      <c r="Y248" s="32"/>
      <c r="Z248" s="32"/>
      <c r="AA248" s="32"/>
      <c r="AB248" s="32"/>
      <c r="AC248" s="32"/>
      <c r="AD248" s="32"/>
      <c r="AE248" s="32" t="s">
        <v>222</v>
      </c>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11">
        <v>41</v>
      </c>
      <c r="B249" s="262" t="s">
        <v>453</v>
      </c>
      <c r="C249" s="301" t="s">
        <v>447</v>
      </c>
      <c r="D249" s="267" t="s">
        <v>377</v>
      </c>
      <c r="E249" s="273">
        <v>2</v>
      </c>
      <c r="F249" s="286"/>
      <c r="G249" s="284">
        <f>ROUND(E249*F249,2)</f>
        <v>0</v>
      </c>
      <c r="H249" s="283" t="s">
        <v>421</v>
      </c>
      <c r="I249" s="313" t="s">
        <v>227</v>
      </c>
      <c r="J249" s="32"/>
      <c r="K249" s="32"/>
      <c r="L249" s="32"/>
      <c r="M249" s="32"/>
      <c r="N249" s="32"/>
      <c r="O249" s="32"/>
      <c r="P249" s="32"/>
      <c r="Q249" s="32"/>
      <c r="R249" s="32"/>
      <c r="S249" s="32"/>
      <c r="T249" s="32"/>
      <c r="U249" s="32"/>
      <c r="V249" s="32"/>
      <c r="W249" s="32"/>
      <c r="X249" s="32"/>
      <c r="Y249" s="32"/>
      <c r="Z249" s="32"/>
      <c r="AA249" s="32"/>
      <c r="AB249" s="32"/>
      <c r="AC249" s="32"/>
      <c r="AD249" s="32"/>
      <c r="AE249" s="32" t="s">
        <v>228</v>
      </c>
      <c r="AF249" s="32"/>
      <c r="AG249" s="32"/>
      <c r="AH249" s="32"/>
      <c r="AI249" s="32"/>
      <c r="AJ249" s="32"/>
      <c r="AK249" s="32"/>
      <c r="AL249" s="32"/>
      <c r="AM249" s="32">
        <v>15</v>
      </c>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7"/>
      <c r="B250" s="263"/>
      <c r="C250" s="302" t="s">
        <v>454</v>
      </c>
      <c r="D250" s="268"/>
      <c r="E250" s="274">
        <v>2</v>
      </c>
      <c r="F250" s="284"/>
      <c r="G250" s="284"/>
      <c r="H250" s="283"/>
      <c r="I250" s="313"/>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c r="A251" s="306" t="s">
        <v>218</v>
      </c>
      <c r="B251" s="261" t="s">
        <v>136</v>
      </c>
      <c r="C251" s="298" t="s">
        <v>137</v>
      </c>
      <c r="D251" s="265"/>
      <c r="E251" s="271"/>
      <c r="F251" s="287">
        <f>SUM(G252:G253)</f>
        <v>0</v>
      </c>
      <c r="G251" s="288"/>
      <c r="H251" s="280"/>
      <c r="I251" s="312"/>
      <c r="AE251" t="s">
        <v>219</v>
      </c>
    </row>
    <row r="252" spans="1:60" outlineLevel="1">
      <c r="A252" s="311">
        <v>42</v>
      </c>
      <c r="B252" s="262" t="s">
        <v>455</v>
      </c>
      <c r="C252" s="301" t="s">
        <v>456</v>
      </c>
      <c r="D252" s="267" t="s">
        <v>225</v>
      </c>
      <c r="E252" s="273">
        <v>3</v>
      </c>
      <c r="F252" s="286"/>
      <c r="G252" s="284">
        <f>ROUND(E252*F252,2)</f>
        <v>0</v>
      </c>
      <c r="H252" s="283"/>
      <c r="I252" s="313" t="s">
        <v>257</v>
      </c>
      <c r="J252" s="32"/>
      <c r="K252" s="32"/>
      <c r="L252" s="32"/>
      <c r="M252" s="32"/>
      <c r="N252" s="32"/>
      <c r="O252" s="32"/>
      <c r="P252" s="32"/>
      <c r="Q252" s="32"/>
      <c r="R252" s="32"/>
      <c r="S252" s="32"/>
      <c r="T252" s="32"/>
      <c r="U252" s="32"/>
      <c r="V252" s="32"/>
      <c r="W252" s="32"/>
      <c r="X252" s="32"/>
      <c r="Y252" s="32"/>
      <c r="Z252" s="32"/>
      <c r="AA252" s="32"/>
      <c r="AB252" s="32"/>
      <c r="AC252" s="32"/>
      <c r="AD252" s="32"/>
      <c r="AE252" s="32" t="s">
        <v>258</v>
      </c>
      <c r="AF252" s="32" t="s">
        <v>259</v>
      </c>
      <c r="AG252" s="32"/>
      <c r="AH252" s="32"/>
      <c r="AI252" s="32"/>
      <c r="AJ252" s="32"/>
      <c r="AK252" s="32"/>
      <c r="AL252" s="32"/>
      <c r="AM252" s="32">
        <v>15</v>
      </c>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7"/>
      <c r="B253" s="263"/>
      <c r="C253" s="302" t="s">
        <v>457</v>
      </c>
      <c r="D253" s="268"/>
      <c r="E253" s="274">
        <v>3</v>
      </c>
      <c r="F253" s="284"/>
      <c r="G253" s="284"/>
      <c r="H253" s="283"/>
      <c r="I253" s="313"/>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c r="A254" s="306" t="s">
        <v>218</v>
      </c>
      <c r="B254" s="261" t="s">
        <v>138</v>
      </c>
      <c r="C254" s="298" t="s">
        <v>139</v>
      </c>
      <c r="D254" s="265"/>
      <c r="E254" s="271"/>
      <c r="F254" s="287">
        <f>SUM(G255:G261)</f>
        <v>0</v>
      </c>
      <c r="G254" s="288"/>
      <c r="H254" s="280"/>
      <c r="I254" s="312"/>
      <c r="AE254" t="s">
        <v>219</v>
      </c>
    </row>
    <row r="255" spans="1:60" outlineLevel="1">
      <c r="A255" s="307"/>
      <c r="B255" s="258" t="s">
        <v>458</v>
      </c>
      <c r="C255" s="299"/>
      <c r="D255" s="266"/>
      <c r="E255" s="272"/>
      <c r="F255" s="281"/>
      <c r="G255" s="282"/>
      <c r="H255" s="283"/>
      <c r="I255" s="313"/>
      <c r="J255" s="32"/>
      <c r="K255" s="32"/>
      <c r="L255" s="32"/>
      <c r="M255" s="32"/>
      <c r="N255" s="32"/>
      <c r="O255" s="32"/>
      <c r="P255" s="32"/>
      <c r="Q255" s="32"/>
      <c r="R255" s="32"/>
      <c r="S255" s="32"/>
      <c r="T255" s="32"/>
      <c r="U255" s="32"/>
      <c r="V255" s="32"/>
      <c r="W255" s="32"/>
      <c r="X255" s="32"/>
      <c r="Y255" s="32"/>
      <c r="Z255" s="32"/>
      <c r="AA255" s="32"/>
      <c r="AB255" s="32"/>
      <c r="AC255" s="32">
        <v>0</v>
      </c>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07"/>
      <c r="B256" s="259" t="s">
        <v>459</v>
      </c>
      <c r="C256" s="300"/>
      <c r="D256" s="308"/>
      <c r="E256" s="309"/>
      <c r="F256" s="310"/>
      <c r="G256" s="285"/>
      <c r="H256" s="283"/>
      <c r="I256" s="313"/>
      <c r="J256" s="32"/>
      <c r="K256" s="32"/>
      <c r="L256" s="32"/>
      <c r="M256" s="32"/>
      <c r="N256" s="32"/>
      <c r="O256" s="32"/>
      <c r="P256" s="32"/>
      <c r="Q256" s="32"/>
      <c r="R256" s="32"/>
      <c r="S256" s="32"/>
      <c r="T256" s="32"/>
      <c r="U256" s="32"/>
      <c r="V256" s="32"/>
      <c r="W256" s="32"/>
      <c r="X256" s="32"/>
      <c r="Y256" s="32"/>
      <c r="Z256" s="32"/>
      <c r="AA256" s="32"/>
      <c r="AB256" s="32"/>
      <c r="AC256" s="32">
        <v>1</v>
      </c>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11">
        <v>43</v>
      </c>
      <c r="B257" s="262" t="s">
        <v>460</v>
      </c>
      <c r="C257" s="301" t="s">
        <v>461</v>
      </c>
      <c r="D257" s="267" t="s">
        <v>235</v>
      </c>
      <c r="E257" s="273">
        <v>24.923500000000001</v>
      </c>
      <c r="F257" s="286"/>
      <c r="G257" s="284">
        <f>ROUND(E257*F257,2)</f>
        <v>0</v>
      </c>
      <c r="H257" s="283" t="s">
        <v>462</v>
      </c>
      <c r="I257" s="313" t="s">
        <v>227</v>
      </c>
      <c r="J257" s="32"/>
      <c r="K257" s="32"/>
      <c r="L257" s="32"/>
      <c r="M257" s="32"/>
      <c r="N257" s="32"/>
      <c r="O257" s="32"/>
      <c r="P257" s="32"/>
      <c r="Q257" s="32"/>
      <c r="R257" s="32"/>
      <c r="S257" s="32"/>
      <c r="T257" s="32"/>
      <c r="U257" s="32"/>
      <c r="V257" s="32"/>
      <c r="W257" s="32"/>
      <c r="X257" s="32"/>
      <c r="Y257" s="32"/>
      <c r="Z257" s="32"/>
      <c r="AA257" s="32"/>
      <c r="AB257" s="32"/>
      <c r="AC257" s="32"/>
      <c r="AD257" s="32"/>
      <c r="AE257" s="32" t="s">
        <v>228</v>
      </c>
      <c r="AF257" s="32"/>
      <c r="AG257" s="32"/>
      <c r="AH257" s="32"/>
      <c r="AI257" s="32"/>
      <c r="AJ257" s="32"/>
      <c r="AK257" s="32"/>
      <c r="AL257" s="32"/>
      <c r="AM257" s="32">
        <v>15</v>
      </c>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7"/>
      <c r="B258" s="263"/>
      <c r="C258" s="302" t="s">
        <v>463</v>
      </c>
      <c r="D258" s="268"/>
      <c r="E258" s="274">
        <v>24.923500000000001</v>
      </c>
      <c r="F258" s="284"/>
      <c r="G258" s="284"/>
      <c r="H258" s="283"/>
      <c r="I258" s="313"/>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07"/>
      <c r="B259" s="259" t="s">
        <v>464</v>
      </c>
      <c r="C259" s="300"/>
      <c r="D259" s="308"/>
      <c r="E259" s="309"/>
      <c r="F259" s="310"/>
      <c r="G259" s="285"/>
      <c r="H259" s="283"/>
      <c r="I259" s="313"/>
      <c r="J259" s="32"/>
      <c r="K259" s="32"/>
      <c r="L259" s="32"/>
      <c r="M259" s="32"/>
      <c r="N259" s="32"/>
      <c r="O259" s="32"/>
      <c r="P259" s="32"/>
      <c r="Q259" s="32"/>
      <c r="R259" s="32"/>
      <c r="S259" s="32"/>
      <c r="T259" s="32"/>
      <c r="U259" s="32"/>
      <c r="V259" s="32"/>
      <c r="W259" s="32"/>
      <c r="X259" s="32"/>
      <c r="Y259" s="32"/>
      <c r="Z259" s="32"/>
      <c r="AA259" s="32"/>
      <c r="AB259" s="32"/>
      <c r="AC259" s="32">
        <v>0</v>
      </c>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11">
        <v>44</v>
      </c>
      <c r="B260" s="262" t="s">
        <v>465</v>
      </c>
      <c r="C260" s="301" t="s">
        <v>466</v>
      </c>
      <c r="D260" s="267" t="s">
        <v>235</v>
      </c>
      <c r="E260" s="273">
        <v>484.89659999999998</v>
      </c>
      <c r="F260" s="286"/>
      <c r="G260" s="284">
        <f>ROUND(E260*F260,2)</f>
        <v>0</v>
      </c>
      <c r="H260" s="283" t="s">
        <v>462</v>
      </c>
      <c r="I260" s="313" t="s">
        <v>227</v>
      </c>
      <c r="J260" s="32"/>
      <c r="K260" s="32"/>
      <c r="L260" s="32"/>
      <c r="M260" s="32"/>
      <c r="N260" s="32"/>
      <c r="O260" s="32"/>
      <c r="P260" s="32"/>
      <c r="Q260" s="32"/>
      <c r="R260" s="32"/>
      <c r="S260" s="32"/>
      <c r="T260" s="32"/>
      <c r="U260" s="32"/>
      <c r="V260" s="32"/>
      <c r="W260" s="32"/>
      <c r="X260" s="32"/>
      <c r="Y260" s="32"/>
      <c r="Z260" s="32"/>
      <c r="AA260" s="32"/>
      <c r="AB260" s="32"/>
      <c r="AC260" s="32"/>
      <c r="AD260" s="32"/>
      <c r="AE260" s="32" t="s">
        <v>228</v>
      </c>
      <c r="AF260" s="32"/>
      <c r="AG260" s="32"/>
      <c r="AH260" s="32"/>
      <c r="AI260" s="32"/>
      <c r="AJ260" s="32"/>
      <c r="AK260" s="32"/>
      <c r="AL260" s="32"/>
      <c r="AM260" s="32">
        <v>15</v>
      </c>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7"/>
      <c r="B261" s="263"/>
      <c r="C261" s="302" t="s">
        <v>467</v>
      </c>
      <c r="D261" s="268"/>
      <c r="E261" s="274">
        <v>484.89659999999998</v>
      </c>
      <c r="F261" s="284"/>
      <c r="G261" s="284"/>
      <c r="H261" s="283"/>
      <c r="I261" s="313"/>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c r="A262" s="306" t="s">
        <v>218</v>
      </c>
      <c r="B262" s="261" t="s">
        <v>140</v>
      </c>
      <c r="C262" s="298" t="s">
        <v>141</v>
      </c>
      <c r="D262" s="265"/>
      <c r="E262" s="271"/>
      <c r="F262" s="287">
        <f>SUM(G263:G269)</f>
        <v>0</v>
      </c>
      <c r="G262" s="288"/>
      <c r="H262" s="280"/>
      <c r="I262" s="312"/>
      <c r="AE262" t="s">
        <v>219</v>
      </c>
    </row>
    <row r="263" spans="1:60" outlineLevel="1">
      <c r="A263" s="307"/>
      <c r="B263" s="258" t="s">
        <v>468</v>
      </c>
      <c r="C263" s="299"/>
      <c r="D263" s="266"/>
      <c r="E263" s="272"/>
      <c r="F263" s="281"/>
      <c r="G263" s="282"/>
      <c r="H263" s="283"/>
      <c r="I263" s="313"/>
      <c r="J263" s="32"/>
      <c r="K263" s="32"/>
      <c r="L263" s="32"/>
      <c r="M263" s="32"/>
      <c r="N263" s="32"/>
      <c r="O263" s="32"/>
      <c r="P263" s="32"/>
      <c r="Q263" s="32"/>
      <c r="R263" s="32"/>
      <c r="S263" s="32"/>
      <c r="T263" s="32"/>
      <c r="U263" s="32"/>
      <c r="V263" s="32"/>
      <c r="W263" s="32"/>
      <c r="X263" s="32"/>
      <c r="Y263" s="32"/>
      <c r="Z263" s="32"/>
      <c r="AA263" s="32"/>
      <c r="AB263" s="32"/>
      <c r="AC263" s="32">
        <v>0</v>
      </c>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07"/>
      <c r="B264" s="259" t="s">
        <v>469</v>
      </c>
      <c r="C264" s="300"/>
      <c r="D264" s="308"/>
      <c r="E264" s="309"/>
      <c r="F264" s="310"/>
      <c r="G264" s="285"/>
      <c r="H264" s="283"/>
      <c r="I264" s="313"/>
      <c r="J264" s="32"/>
      <c r="K264" s="32"/>
      <c r="L264" s="32"/>
      <c r="M264" s="32"/>
      <c r="N264" s="32"/>
      <c r="O264" s="32"/>
      <c r="P264" s="32"/>
      <c r="Q264" s="32"/>
      <c r="R264" s="32"/>
      <c r="S264" s="32"/>
      <c r="T264" s="32"/>
      <c r="U264" s="32"/>
      <c r="V264" s="32"/>
      <c r="W264" s="32"/>
      <c r="X264" s="32"/>
      <c r="Y264" s="32"/>
      <c r="Z264" s="32"/>
      <c r="AA264" s="32"/>
      <c r="AB264" s="32"/>
      <c r="AC264" s="32"/>
      <c r="AD264" s="32"/>
      <c r="AE264" s="32" t="s">
        <v>222</v>
      </c>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07"/>
      <c r="B265" s="259" t="s">
        <v>470</v>
      </c>
      <c r="C265" s="300"/>
      <c r="D265" s="308"/>
      <c r="E265" s="309"/>
      <c r="F265" s="310"/>
      <c r="G265" s="285"/>
      <c r="H265" s="283"/>
      <c r="I265" s="313"/>
      <c r="J265" s="32"/>
      <c r="K265" s="32"/>
      <c r="L265" s="32"/>
      <c r="M265" s="32"/>
      <c r="N265" s="32"/>
      <c r="O265" s="32"/>
      <c r="P265" s="32"/>
      <c r="Q265" s="32"/>
      <c r="R265" s="32"/>
      <c r="S265" s="32"/>
      <c r="T265" s="32"/>
      <c r="U265" s="32"/>
      <c r="V265" s="32"/>
      <c r="W265" s="32"/>
      <c r="X265" s="32"/>
      <c r="Y265" s="32"/>
      <c r="Z265" s="32"/>
      <c r="AA265" s="32"/>
      <c r="AB265" s="32"/>
      <c r="AC265" s="32">
        <v>1</v>
      </c>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11">
        <v>45</v>
      </c>
      <c r="B266" s="262" t="s">
        <v>471</v>
      </c>
      <c r="C266" s="301" t="s">
        <v>472</v>
      </c>
      <c r="D266" s="267" t="s">
        <v>473</v>
      </c>
      <c r="E266" s="273">
        <v>26.177959999999999</v>
      </c>
      <c r="F266" s="286"/>
      <c r="G266" s="284">
        <f>ROUND(E266*F266,2)</f>
        <v>0</v>
      </c>
      <c r="H266" s="283" t="s">
        <v>226</v>
      </c>
      <c r="I266" s="313" t="s">
        <v>227</v>
      </c>
      <c r="J266" s="32"/>
      <c r="K266" s="32"/>
      <c r="L266" s="32"/>
      <c r="M266" s="32"/>
      <c r="N266" s="32"/>
      <c r="O266" s="32"/>
      <c r="P266" s="32"/>
      <c r="Q266" s="32"/>
      <c r="R266" s="32"/>
      <c r="S266" s="32"/>
      <c r="T266" s="32"/>
      <c r="U266" s="32"/>
      <c r="V266" s="32"/>
      <c r="W266" s="32"/>
      <c r="X266" s="32"/>
      <c r="Y266" s="32"/>
      <c r="Z266" s="32"/>
      <c r="AA266" s="32"/>
      <c r="AB266" s="32"/>
      <c r="AC266" s="32"/>
      <c r="AD266" s="32"/>
      <c r="AE266" s="32" t="s">
        <v>228</v>
      </c>
      <c r="AF266" s="32"/>
      <c r="AG266" s="32"/>
      <c r="AH266" s="32"/>
      <c r="AI266" s="32"/>
      <c r="AJ266" s="32"/>
      <c r="AK266" s="32"/>
      <c r="AL266" s="32"/>
      <c r="AM266" s="32">
        <v>15</v>
      </c>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07"/>
      <c r="B267" s="263"/>
      <c r="C267" s="302" t="s">
        <v>474</v>
      </c>
      <c r="D267" s="268"/>
      <c r="E267" s="274"/>
      <c r="F267" s="284"/>
      <c r="G267" s="284"/>
      <c r="H267" s="283"/>
      <c r="I267" s="313"/>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7"/>
      <c r="B268" s="263"/>
      <c r="C268" s="302" t="s">
        <v>475</v>
      </c>
      <c r="D268" s="268"/>
      <c r="E268" s="274"/>
      <c r="F268" s="284"/>
      <c r="G268" s="284"/>
      <c r="H268" s="283"/>
      <c r="I268" s="31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63"/>
      <c r="C269" s="302" t="s">
        <v>476</v>
      </c>
      <c r="D269" s="268"/>
      <c r="E269" s="274">
        <v>26.177959999999999</v>
      </c>
      <c r="F269" s="284"/>
      <c r="G269" s="284"/>
      <c r="H269" s="283"/>
      <c r="I269" s="313"/>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c r="A270" s="306" t="s">
        <v>218</v>
      </c>
      <c r="B270" s="261" t="s">
        <v>144</v>
      </c>
      <c r="C270" s="298" t="s">
        <v>145</v>
      </c>
      <c r="D270" s="265"/>
      <c r="E270" s="271"/>
      <c r="F270" s="287">
        <f>SUM(G271:G296)</f>
        <v>0</v>
      </c>
      <c r="G270" s="288"/>
      <c r="H270" s="280"/>
      <c r="I270" s="312"/>
      <c r="AE270" t="s">
        <v>219</v>
      </c>
    </row>
    <row r="271" spans="1:60" outlineLevel="1">
      <c r="A271" s="307"/>
      <c r="B271" s="258" t="s">
        <v>477</v>
      </c>
      <c r="C271" s="299"/>
      <c r="D271" s="266"/>
      <c r="E271" s="272"/>
      <c r="F271" s="281"/>
      <c r="G271" s="282"/>
      <c r="H271" s="283"/>
      <c r="I271" s="313"/>
      <c r="J271" s="32"/>
      <c r="K271" s="32"/>
      <c r="L271" s="32"/>
      <c r="M271" s="32"/>
      <c r="N271" s="32"/>
      <c r="O271" s="32"/>
      <c r="P271" s="32"/>
      <c r="Q271" s="32"/>
      <c r="R271" s="32"/>
      <c r="S271" s="32"/>
      <c r="T271" s="32"/>
      <c r="U271" s="32"/>
      <c r="V271" s="32"/>
      <c r="W271" s="32"/>
      <c r="X271" s="32"/>
      <c r="Y271" s="32"/>
      <c r="Z271" s="32"/>
      <c r="AA271" s="32"/>
      <c r="AB271" s="32"/>
      <c r="AC271" s="32">
        <v>0</v>
      </c>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11">
        <v>46</v>
      </c>
      <c r="B272" s="262" t="s">
        <v>478</v>
      </c>
      <c r="C272" s="301" t="s">
        <v>479</v>
      </c>
      <c r="D272" s="267" t="s">
        <v>235</v>
      </c>
      <c r="E272" s="273">
        <v>188.07230000000001</v>
      </c>
      <c r="F272" s="286"/>
      <c r="G272" s="284">
        <f>ROUND(E272*F272,2)</f>
        <v>0</v>
      </c>
      <c r="H272" s="283" t="s">
        <v>480</v>
      </c>
      <c r="I272" s="313" t="s">
        <v>227</v>
      </c>
      <c r="J272" s="32"/>
      <c r="K272" s="32"/>
      <c r="L272" s="32"/>
      <c r="M272" s="32"/>
      <c r="N272" s="32"/>
      <c r="O272" s="32"/>
      <c r="P272" s="32"/>
      <c r="Q272" s="32"/>
      <c r="R272" s="32"/>
      <c r="S272" s="32"/>
      <c r="T272" s="32"/>
      <c r="U272" s="32"/>
      <c r="V272" s="32"/>
      <c r="W272" s="32"/>
      <c r="X272" s="32"/>
      <c r="Y272" s="32"/>
      <c r="Z272" s="32"/>
      <c r="AA272" s="32"/>
      <c r="AB272" s="32"/>
      <c r="AC272" s="32"/>
      <c r="AD272" s="32"/>
      <c r="AE272" s="32" t="s">
        <v>228</v>
      </c>
      <c r="AF272" s="32"/>
      <c r="AG272" s="32"/>
      <c r="AH272" s="32"/>
      <c r="AI272" s="32"/>
      <c r="AJ272" s="32"/>
      <c r="AK272" s="32"/>
      <c r="AL272" s="32"/>
      <c r="AM272" s="32">
        <v>15</v>
      </c>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7"/>
      <c r="B273" s="263"/>
      <c r="C273" s="303" t="s">
        <v>481</v>
      </c>
      <c r="D273" s="269"/>
      <c r="E273" s="275"/>
      <c r="F273" s="289"/>
      <c r="G273" s="290"/>
      <c r="H273" s="283"/>
      <c r="I273" s="313"/>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251" t="str">
        <f>C273</f>
        <v>Nařezání izolace na potřebný rozměr a položení na podklad ve dvou vrstvách bez dodávky izolace.</v>
      </c>
      <c r="BB273" s="32"/>
      <c r="BC273" s="32"/>
      <c r="BD273" s="32"/>
      <c r="BE273" s="32"/>
      <c r="BF273" s="32"/>
      <c r="BG273" s="32"/>
      <c r="BH273" s="32"/>
    </row>
    <row r="274" spans="1:60" outlineLevel="1">
      <c r="A274" s="307"/>
      <c r="B274" s="263"/>
      <c r="C274" s="302" t="s">
        <v>482</v>
      </c>
      <c r="D274" s="268"/>
      <c r="E274" s="274"/>
      <c r="F274" s="284"/>
      <c r="G274" s="284"/>
      <c r="H274" s="283"/>
      <c r="I274" s="313"/>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7"/>
      <c r="B275" s="263"/>
      <c r="C275" s="302" t="s">
        <v>483</v>
      </c>
      <c r="D275" s="268"/>
      <c r="E275" s="274">
        <v>188.07230000000001</v>
      </c>
      <c r="F275" s="284"/>
      <c r="G275" s="284"/>
      <c r="H275" s="283"/>
      <c r="I275" s="313"/>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7"/>
      <c r="B276" s="259" t="s">
        <v>484</v>
      </c>
      <c r="C276" s="300"/>
      <c r="D276" s="308"/>
      <c r="E276" s="309"/>
      <c r="F276" s="310"/>
      <c r="G276" s="285"/>
      <c r="H276" s="283"/>
      <c r="I276" s="313"/>
      <c r="J276" s="32"/>
      <c r="K276" s="32"/>
      <c r="L276" s="32"/>
      <c r="M276" s="32"/>
      <c r="N276" s="32"/>
      <c r="O276" s="32"/>
      <c r="P276" s="32"/>
      <c r="Q276" s="32"/>
      <c r="R276" s="32"/>
      <c r="S276" s="32"/>
      <c r="T276" s="32"/>
      <c r="U276" s="32"/>
      <c r="V276" s="32"/>
      <c r="W276" s="32"/>
      <c r="X276" s="32"/>
      <c r="Y276" s="32"/>
      <c r="Z276" s="32"/>
      <c r="AA276" s="32"/>
      <c r="AB276" s="32"/>
      <c r="AC276" s="32">
        <v>0</v>
      </c>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11">
        <v>47</v>
      </c>
      <c r="B277" s="262" t="s">
        <v>485</v>
      </c>
      <c r="C277" s="301" t="s">
        <v>486</v>
      </c>
      <c r="D277" s="267" t="s">
        <v>235</v>
      </c>
      <c r="E277" s="273">
        <v>18.928000000000001</v>
      </c>
      <c r="F277" s="286"/>
      <c r="G277" s="284">
        <f>ROUND(E277*F277,2)</f>
        <v>0</v>
      </c>
      <c r="H277" s="283" t="s">
        <v>480</v>
      </c>
      <c r="I277" s="313" t="s">
        <v>227</v>
      </c>
      <c r="J277" s="32"/>
      <c r="K277" s="32"/>
      <c r="L277" s="32"/>
      <c r="M277" s="32"/>
      <c r="N277" s="32"/>
      <c r="O277" s="32"/>
      <c r="P277" s="32"/>
      <c r="Q277" s="32"/>
      <c r="R277" s="32"/>
      <c r="S277" s="32"/>
      <c r="T277" s="32"/>
      <c r="U277" s="32"/>
      <c r="V277" s="32"/>
      <c r="W277" s="32"/>
      <c r="X277" s="32"/>
      <c r="Y277" s="32"/>
      <c r="Z277" s="32"/>
      <c r="AA277" s="32"/>
      <c r="AB277" s="32"/>
      <c r="AC277" s="32"/>
      <c r="AD277" s="32"/>
      <c r="AE277" s="32" t="s">
        <v>228</v>
      </c>
      <c r="AF277" s="32"/>
      <c r="AG277" s="32"/>
      <c r="AH277" s="32"/>
      <c r="AI277" s="32"/>
      <c r="AJ277" s="32"/>
      <c r="AK277" s="32"/>
      <c r="AL277" s="32"/>
      <c r="AM277" s="32">
        <v>15</v>
      </c>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07"/>
      <c r="B278" s="263"/>
      <c r="C278" s="302" t="s">
        <v>487</v>
      </c>
      <c r="D278" s="268"/>
      <c r="E278" s="274"/>
      <c r="F278" s="284"/>
      <c r="G278" s="284"/>
      <c r="H278" s="283"/>
      <c r="I278" s="313"/>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7"/>
      <c r="B279" s="263"/>
      <c r="C279" s="302" t="s">
        <v>488</v>
      </c>
      <c r="D279" s="268"/>
      <c r="E279" s="274">
        <v>18.928000000000001</v>
      </c>
      <c r="F279" s="284"/>
      <c r="G279" s="284"/>
      <c r="H279" s="283"/>
      <c r="I279" s="313"/>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c r="A280" s="311">
        <v>48</v>
      </c>
      <c r="B280" s="262" t="s">
        <v>489</v>
      </c>
      <c r="C280" s="301" t="s">
        <v>490</v>
      </c>
      <c r="D280" s="267" t="s">
        <v>235</v>
      </c>
      <c r="E280" s="273">
        <v>211.14031</v>
      </c>
      <c r="F280" s="286"/>
      <c r="G280" s="284">
        <f>ROUND(E280*F280,2)</f>
        <v>0</v>
      </c>
      <c r="H280" s="283"/>
      <c r="I280" s="313" t="s">
        <v>257</v>
      </c>
      <c r="J280" s="32"/>
      <c r="K280" s="32"/>
      <c r="L280" s="32"/>
      <c r="M280" s="32"/>
      <c r="N280" s="32"/>
      <c r="O280" s="32"/>
      <c r="P280" s="32"/>
      <c r="Q280" s="32"/>
      <c r="R280" s="32"/>
      <c r="S280" s="32"/>
      <c r="T280" s="32"/>
      <c r="U280" s="32"/>
      <c r="V280" s="32"/>
      <c r="W280" s="32"/>
      <c r="X280" s="32"/>
      <c r="Y280" s="32"/>
      <c r="Z280" s="32"/>
      <c r="AA280" s="32"/>
      <c r="AB280" s="32"/>
      <c r="AC280" s="32"/>
      <c r="AD280" s="32"/>
      <c r="AE280" s="32" t="s">
        <v>258</v>
      </c>
      <c r="AF280" s="32" t="s">
        <v>407</v>
      </c>
      <c r="AG280" s="32"/>
      <c r="AH280" s="32"/>
      <c r="AI280" s="32"/>
      <c r="AJ280" s="32"/>
      <c r="AK280" s="32"/>
      <c r="AL280" s="32"/>
      <c r="AM280" s="32">
        <v>15</v>
      </c>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307"/>
      <c r="B281" s="263"/>
      <c r="C281" s="302" t="s">
        <v>491</v>
      </c>
      <c r="D281" s="268"/>
      <c r="E281" s="274">
        <v>191.83375000000001</v>
      </c>
      <c r="F281" s="284"/>
      <c r="G281" s="284"/>
      <c r="H281" s="283"/>
      <c r="I281" s="313"/>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07"/>
      <c r="B282" s="263"/>
      <c r="C282" s="302" t="s">
        <v>492</v>
      </c>
      <c r="D282" s="268"/>
      <c r="E282" s="274">
        <v>19.306560000000001</v>
      </c>
      <c r="F282" s="284"/>
      <c r="G282" s="284"/>
      <c r="H282" s="283"/>
      <c r="I282" s="313"/>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11">
        <v>49</v>
      </c>
      <c r="B283" s="262" t="s">
        <v>493</v>
      </c>
      <c r="C283" s="301" t="s">
        <v>494</v>
      </c>
      <c r="D283" s="267" t="s">
        <v>235</v>
      </c>
      <c r="E283" s="273">
        <v>211.14031</v>
      </c>
      <c r="F283" s="286"/>
      <c r="G283" s="284">
        <f>ROUND(E283*F283,2)</f>
        <v>0</v>
      </c>
      <c r="H283" s="283"/>
      <c r="I283" s="313" t="s">
        <v>257</v>
      </c>
      <c r="J283" s="32"/>
      <c r="K283" s="32"/>
      <c r="L283" s="32"/>
      <c r="M283" s="32"/>
      <c r="N283" s="32"/>
      <c r="O283" s="32"/>
      <c r="P283" s="32"/>
      <c r="Q283" s="32"/>
      <c r="R283" s="32"/>
      <c r="S283" s="32"/>
      <c r="T283" s="32"/>
      <c r="U283" s="32"/>
      <c r="V283" s="32"/>
      <c r="W283" s="32"/>
      <c r="X283" s="32"/>
      <c r="Y283" s="32"/>
      <c r="Z283" s="32"/>
      <c r="AA283" s="32"/>
      <c r="AB283" s="32"/>
      <c r="AC283" s="32"/>
      <c r="AD283" s="32"/>
      <c r="AE283" s="32" t="s">
        <v>258</v>
      </c>
      <c r="AF283" s="32" t="s">
        <v>407</v>
      </c>
      <c r="AG283" s="32"/>
      <c r="AH283" s="32"/>
      <c r="AI283" s="32"/>
      <c r="AJ283" s="32"/>
      <c r="AK283" s="32"/>
      <c r="AL283" s="32"/>
      <c r="AM283" s="32">
        <v>15</v>
      </c>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07"/>
      <c r="B284" s="263"/>
      <c r="C284" s="302" t="s">
        <v>491</v>
      </c>
      <c r="D284" s="268"/>
      <c r="E284" s="274">
        <v>191.83375000000001</v>
      </c>
      <c r="F284" s="284"/>
      <c r="G284" s="284"/>
      <c r="H284" s="283"/>
      <c r="I284" s="313"/>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7"/>
      <c r="B285" s="263"/>
      <c r="C285" s="302" t="s">
        <v>492</v>
      </c>
      <c r="D285" s="268"/>
      <c r="E285" s="274">
        <v>19.306560000000001</v>
      </c>
      <c r="F285" s="284"/>
      <c r="G285" s="284"/>
      <c r="H285" s="283"/>
      <c r="I285" s="313"/>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07"/>
      <c r="B286" s="259" t="s">
        <v>495</v>
      </c>
      <c r="C286" s="300"/>
      <c r="D286" s="308"/>
      <c r="E286" s="309"/>
      <c r="F286" s="310"/>
      <c r="G286" s="285"/>
      <c r="H286" s="283"/>
      <c r="I286" s="313"/>
      <c r="J286" s="32"/>
      <c r="K286" s="32"/>
      <c r="L286" s="32"/>
      <c r="M286" s="32"/>
      <c r="N286" s="32"/>
      <c r="O286" s="32"/>
      <c r="P286" s="32"/>
      <c r="Q286" s="32"/>
      <c r="R286" s="32"/>
      <c r="S286" s="32"/>
      <c r="T286" s="32"/>
      <c r="U286" s="32"/>
      <c r="V286" s="32"/>
      <c r="W286" s="32"/>
      <c r="X286" s="32"/>
      <c r="Y286" s="32"/>
      <c r="Z286" s="32"/>
      <c r="AA286" s="32"/>
      <c r="AB286" s="32"/>
      <c r="AC286" s="32">
        <v>0</v>
      </c>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311">
        <v>50</v>
      </c>
      <c r="B287" s="262" t="s">
        <v>496</v>
      </c>
      <c r="C287" s="301" t="s">
        <v>497</v>
      </c>
      <c r="D287" s="267" t="s">
        <v>235</v>
      </c>
      <c r="E287" s="273">
        <v>0.41399999999999998</v>
      </c>
      <c r="F287" s="286"/>
      <c r="G287" s="284">
        <f>ROUND(E287*F287,2)</f>
        <v>0</v>
      </c>
      <c r="H287" s="283" t="s">
        <v>480</v>
      </c>
      <c r="I287" s="313" t="s">
        <v>227</v>
      </c>
      <c r="J287" s="32"/>
      <c r="K287" s="32"/>
      <c r="L287" s="32"/>
      <c r="M287" s="32"/>
      <c r="N287" s="32"/>
      <c r="O287" s="32"/>
      <c r="P287" s="32"/>
      <c r="Q287" s="32"/>
      <c r="R287" s="32"/>
      <c r="S287" s="32"/>
      <c r="T287" s="32"/>
      <c r="U287" s="32"/>
      <c r="V287" s="32"/>
      <c r="W287" s="32"/>
      <c r="X287" s="32"/>
      <c r="Y287" s="32"/>
      <c r="Z287" s="32"/>
      <c r="AA287" s="32"/>
      <c r="AB287" s="32"/>
      <c r="AC287" s="32"/>
      <c r="AD287" s="32"/>
      <c r="AE287" s="32" t="s">
        <v>228</v>
      </c>
      <c r="AF287" s="32"/>
      <c r="AG287" s="32"/>
      <c r="AH287" s="32"/>
      <c r="AI287" s="32"/>
      <c r="AJ287" s="32"/>
      <c r="AK287" s="32"/>
      <c r="AL287" s="32"/>
      <c r="AM287" s="32">
        <v>15</v>
      </c>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307"/>
      <c r="B288" s="263"/>
      <c r="C288" s="302" t="s">
        <v>498</v>
      </c>
      <c r="D288" s="268"/>
      <c r="E288" s="274">
        <v>0.41399999999999998</v>
      </c>
      <c r="F288" s="284"/>
      <c r="G288" s="284"/>
      <c r="H288" s="283"/>
      <c r="I288" s="313"/>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ht="20.399999999999999" outlineLevel="1">
      <c r="A289" s="311">
        <v>51</v>
      </c>
      <c r="B289" s="262" t="s">
        <v>499</v>
      </c>
      <c r="C289" s="301" t="s">
        <v>500</v>
      </c>
      <c r="D289" s="267" t="s">
        <v>235</v>
      </c>
      <c r="E289" s="273">
        <v>0.45540000000000003</v>
      </c>
      <c r="F289" s="286"/>
      <c r="G289" s="284">
        <f>ROUND(E289*F289,2)</f>
        <v>0</v>
      </c>
      <c r="H289" s="283" t="s">
        <v>317</v>
      </c>
      <c r="I289" s="313" t="s">
        <v>227</v>
      </c>
      <c r="J289" s="32"/>
      <c r="K289" s="32"/>
      <c r="L289" s="32"/>
      <c r="M289" s="32"/>
      <c r="N289" s="32"/>
      <c r="O289" s="32"/>
      <c r="P289" s="32"/>
      <c r="Q289" s="32"/>
      <c r="R289" s="32"/>
      <c r="S289" s="32"/>
      <c r="T289" s="32"/>
      <c r="U289" s="32"/>
      <c r="V289" s="32"/>
      <c r="W289" s="32"/>
      <c r="X289" s="32"/>
      <c r="Y289" s="32"/>
      <c r="Z289" s="32"/>
      <c r="AA289" s="32"/>
      <c r="AB289" s="32"/>
      <c r="AC289" s="32"/>
      <c r="AD289" s="32"/>
      <c r="AE289" s="32" t="s">
        <v>228</v>
      </c>
      <c r="AF289" s="32"/>
      <c r="AG289" s="32"/>
      <c r="AH289" s="32"/>
      <c r="AI289" s="32"/>
      <c r="AJ289" s="32"/>
      <c r="AK289" s="32"/>
      <c r="AL289" s="32"/>
      <c r="AM289" s="32">
        <v>15</v>
      </c>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307"/>
      <c r="B290" s="263"/>
      <c r="C290" s="302" t="s">
        <v>501</v>
      </c>
      <c r="D290" s="268"/>
      <c r="E290" s="274">
        <v>0.45540000000000003</v>
      </c>
      <c r="F290" s="284"/>
      <c r="G290" s="284"/>
      <c r="H290" s="283"/>
      <c r="I290" s="313"/>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307"/>
      <c r="B291" s="259" t="s">
        <v>502</v>
      </c>
      <c r="C291" s="300"/>
      <c r="D291" s="308"/>
      <c r="E291" s="309"/>
      <c r="F291" s="310"/>
      <c r="G291" s="285"/>
      <c r="H291" s="283"/>
      <c r="I291" s="313"/>
      <c r="J291" s="32"/>
      <c r="K291" s="32"/>
      <c r="L291" s="32"/>
      <c r="M291" s="32"/>
      <c r="N291" s="32"/>
      <c r="O291" s="32"/>
      <c r="P291" s="32"/>
      <c r="Q291" s="32"/>
      <c r="R291" s="32"/>
      <c r="S291" s="32"/>
      <c r="T291" s="32"/>
      <c r="U291" s="32"/>
      <c r="V291" s="32"/>
      <c r="W291" s="32"/>
      <c r="X291" s="32"/>
      <c r="Y291" s="32"/>
      <c r="Z291" s="32"/>
      <c r="AA291" s="32"/>
      <c r="AB291" s="32"/>
      <c r="AC291" s="32">
        <v>0</v>
      </c>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outlineLevel="1">
      <c r="A292" s="307"/>
      <c r="B292" s="259" t="s">
        <v>503</v>
      </c>
      <c r="C292" s="300"/>
      <c r="D292" s="308"/>
      <c r="E292" s="309"/>
      <c r="F292" s="310"/>
      <c r="G292" s="285"/>
      <c r="H292" s="283"/>
      <c r="I292" s="313"/>
      <c r="J292" s="32"/>
      <c r="K292" s="32"/>
      <c r="L292" s="32"/>
      <c r="M292" s="32"/>
      <c r="N292" s="32"/>
      <c r="O292" s="32"/>
      <c r="P292" s="32"/>
      <c r="Q292" s="32"/>
      <c r="R292" s="32"/>
      <c r="S292" s="32"/>
      <c r="T292" s="32"/>
      <c r="U292" s="32"/>
      <c r="V292" s="32"/>
      <c r="W292" s="32"/>
      <c r="X292" s="32"/>
      <c r="Y292" s="32"/>
      <c r="Z292" s="32"/>
      <c r="AA292" s="32"/>
      <c r="AB292" s="32"/>
      <c r="AC292" s="32"/>
      <c r="AD292" s="32"/>
      <c r="AE292" s="32" t="s">
        <v>222</v>
      </c>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307">
        <v>52</v>
      </c>
      <c r="B293" s="263" t="s">
        <v>504</v>
      </c>
      <c r="C293" s="301" t="s">
        <v>505</v>
      </c>
      <c r="D293" s="267" t="s">
        <v>61</v>
      </c>
      <c r="E293" s="276"/>
      <c r="F293" s="286"/>
      <c r="G293" s="284">
        <f>ROUND(E293*F293,2)</f>
        <v>0</v>
      </c>
      <c r="H293" s="283" t="s">
        <v>480</v>
      </c>
      <c r="I293" s="313" t="s">
        <v>227</v>
      </c>
      <c r="J293" s="32"/>
      <c r="K293" s="32"/>
      <c r="L293" s="32"/>
      <c r="M293" s="32"/>
      <c r="N293" s="32"/>
      <c r="O293" s="32"/>
      <c r="P293" s="32"/>
      <c r="Q293" s="32"/>
      <c r="R293" s="32"/>
      <c r="S293" s="32"/>
      <c r="T293" s="32"/>
      <c r="U293" s="32"/>
      <c r="V293" s="32"/>
      <c r="W293" s="32"/>
      <c r="X293" s="32"/>
      <c r="Y293" s="32"/>
      <c r="Z293" s="32"/>
      <c r="AA293" s="32"/>
      <c r="AB293" s="32"/>
      <c r="AC293" s="32"/>
      <c r="AD293" s="32"/>
      <c r="AE293" s="32" t="s">
        <v>228</v>
      </c>
      <c r="AF293" s="32"/>
      <c r="AG293" s="32"/>
      <c r="AH293" s="32"/>
      <c r="AI293" s="32"/>
      <c r="AJ293" s="32"/>
      <c r="AK293" s="32"/>
      <c r="AL293" s="32"/>
      <c r="AM293" s="32">
        <v>15</v>
      </c>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307"/>
      <c r="B294" s="263"/>
      <c r="C294" s="302" t="s">
        <v>506</v>
      </c>
      <c r="D294" s="268"/>
      <c r="E294" s="274"/>
      <c r="F294" s="284"/>
      <c r="G294" s="284"/>
      <c r="H294" s="283"/>
      <c r="I294" s="313"/>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outlineLevel="1">
      <c r="A295" s="307"/>
      <c r="B295" s="263"/>
      <c r="C295" s="302" t="s">
        <v>507</v>
      </c>
      <c r="D295" s="268"/>
      <c r="E295" s="274"/>
      <c r="F295" s="284"/>
      <c r="G295" s="284"/>
      <c r="H295" s="283"/>
      <c r="I295" s="313"/>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outlineLevel="1">
      <c r="A296" s="307"/>
      <c r="B296" s="263"/>
      <c r="C296" s="302" t="s">
        <v>508</v>
      </c>
      <c r="D296" s="268"/>
      <c r="E296" s="274">
        <v>894.18340000000001</v>
      </c>
      <c r="F296" s="284"/>
      <c r="G296" s="284"/>
      <c r="H296" s="283"/>
      <c r="I296" s="313"/>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c r="A297" s="306" t="s">
        <v>218</v>
      </c>
      <c r="B297" s="261" t="s">
        <v>152</v>
      </c>
      <c r="C297" s="298" t="s">
        <v>153</v>
      </c>
      <c r="D297" s="265"/>
      <c r="E297" s="271"/>
      <c r="F297" s="287">
        <f>SUM(G298:G309)</f>
        <v>0</v>
      </c>
      <c r="G297" s="288"/>
      <c r="H297" s="280"/>
      <c r="I297" s="312"/>
      <c r="AE297" t="s">
        <v>219</v>
      </c>
    </row>
    <row r="298" spans="1:60" outlineLevel="1">
      <c r="A298" s="307"/>
      <c r="B298" s="258" t="s">
        <v>509</v>
      </c>
      <c r="C298" s="299"/>
      <c r="D298" s="266"/>
      <c r="E298" s="272"/>
      <c r="F298" s="281"/>
      <c r="G298" s="282"/>
      <c r="H298" s="283"/>
      <c r="I298" s="313"/>
      <c r="J298" s="32"/>
      <c r="K298" s="32"/>
      <c r="L298" s="32"/>
      <c r="M298" s="32"/>
      <c r="N298" s="32"/>
      <c r="O298" s="32"/>
      <c r="P298" s="32"/>
      <c r="Q298" s="32"/>
      <c r="R298" s="32"/>
      <c r="S298" s="32"/>
      <c r="T298" s="32"/>
      <c r="U298" s="32"/>
      <c r="V298" s="32"/>
      <c r="W298" s="32"/>
      <c r="X298" s="32"/>
      <c r="Y298" s="32"/>
      <c r="Z298" s="32"/>
      <c r="AA298" s="32"/>
      <c r="AB298" s="32"/>
      <c r="AC298" s="32">
        <v>0</v>
      </c>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outlineLevel="1">
      <c r="A299" s="307"/>
      <c r="B299" s="259" t="s">
        <v>510</v>
      </c>
      <c r="C299" s="300"/>
      <c r="D299" s="308"/>
      <c r="E299" s="309"/>
      <c r="F299" s="310"/>
      <c r="G299" s="285"/>
      <c r="H299" s="283"/>
      <c r="I299" s="313"/>
      <c r="J299" s="32"/>
      <c r="K299" s="32"/>
      <c r="L299" s="32"/>
      <c r="M299" s="32"/>
      <c r="N299" s="32"/>
      <c r="O299" s="32"/>
      <c r="P299" s="32"/>
      <c r="Q299" s="32"/>
      <c r="R299" s="32"/>
      <c r="S299" s="32"/>
      <c r="T299" s="32"/>
      <c r="U299" s="32"/>
      <c r="V299" s="32"/>
      <c r="W299" s="32"/>
      <c r="X299" s="32"/>
      <c r="Y299" s="32"/>
      <c r="Z299" s="32"/>
      <c r="AA299" s="32"/>
      <c r="AB299" s="32"/>
      <c r="AC299" s="32"/>
      <c r="AD299" s="32"/>
      <c r="AE299" s="32" t="s">
        <v>222</v>
      </c>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outlineLevel="1">
      <c r="A300" s="311">
        <v>53</v>
      </c>
      <c r="B300" s="262" t="s">
        <v>511</v>
      </c>
      <c r="C300" s="301" t="s">
        <v>512</v>
      </c>
      <c r="D300" s="267" t="s">
        <v>235</v>
      </c>
      <c r="E300" s="273">
        <v>0.41399999999999998</v>
      </c>
      <c r="F300" s="286"/>
      <c r="G300" s="284">
        <f>ROUND(E300*F300,2)</f>
        <v>0</v>
      </c>
      <c r="H300" s="283" t="s">
        <v>513</v>
      </c>
      <c r="I300" s="313" t="s">
        <v>227</v>
      </c>
      <c r="J300" s="32"/>
      <c r="K300" s="32"/>
      <c r="L300" s="32"/>
      <c r="M300" s="32"/>
      <c r="N300" s="32"/>
      <c r="O300" s="32"/>
      <c r="P300" s="32"/>
      <c r="Q300" s="32"/>
      <c r="R300" s="32"/>
      <c r="S300" s="32"/>
      <c r="T300" s="32"/>
      <c r="U300" s="32"/>
      <c r="V300" s="32"/>
      <c r="W300" s="32"/>
      <c r="X300" s="32"/>
      <c r="Y300" s="32"/>
      <c r="Z300" s="32"/>
      <c r="AA300" s="32"/>
      <c r="AB300" s="32"/>
      <c r="AC300" s="32"/>
      <c r="AD300" s="32"/>
      <c r="AE300" s="32" t="s">
        <v>228</v>
      </c>
      <c r="AF300" s="32"/>
      <c r="AG300" s="32"/>
      <c r="AH300" s="32"/>
      <c r="AI300" s="32"/>
      <c r="AJ300" s="32"/>
      <c r="AK300" s="32"/>
      <c r="AL300" s="32"/>
      <c r="AM300" s="32">
        <v>15</v>
      </c>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outlineLevel="1">
      <c r="A301" s="307"/>
      <c r="B301" s="263"/>
      <c r="C301" s="302" t="s">
        <v>498</v>
      </c>
      <c r="D301" s="268"/>
      <c r="E301" s="274">
        <v>0.41399999999999998</v>
      </c>
      <c r="F301" s="284"/>
      <c r="G301" s="284"/>
      <c r="H301" s="283"/>
      <c r="I301" s="313"/>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outlineLevel="1">
      <c r="A302" s="311">
        <v>54</v>
      </c>
      <c r="B302" s="262" t="s">
        <v>514</v>
      </c>
      <c r="C302" s="301" t="s">
        <v>515</v>
      </c>
      <c r="D302" s="267" t="s">
        <v>235</v>
      </c>
      <c r="E302" s="273">
        <v>0.45540000000000003</v>
      </c>
      <c r="F302" s="286"/>
      <c r="G302" s="284">
        <f>ROUND(E302*F302,2)</f>
        <v>0</v>
      </c>
      <c r="H302" s="283" t="s">
        <v>317</v>
      </c>
      <c r="I302" s="313" t="s">
        <v>227</v>
      </c>
      <c r="J302" s="32"/>
      <c r="K302" s="32"/>
      <c r="L302" s="32"/>
      <c r="M302" s="32"/>
      <c r="N302" s="32"/>
      <c r="O302" s="32"/>
      <c r="P302" s="32"/>
      <c r="Q302" s="32"/>
      <c r="R302" s="32"/>
      <c r="S302" s="32"/>
      <c r="T302" s="32"/>
      <c r="U302" s="32"/>
      <c r="V302" s="32"/>
      <c r="W302" s="32"/>
      <c r="X302" s="32"/>
      <c r="Y302" s="32"/>
      <c r="Z302" s="32"/>
      <c r="AA302" s="32"/>
      <c r="AB302" s="32"/>
      <c r="AC302" s="32"/>
      <c r="AD302" s="32"/>
      <c r="AE302" s="32" t="s">
        <v>228</v>
      </c>
      <c r="AF302" s="32"/>
      <c r="AG302" s="32"/>
      <c r="AH302" s="32"/>
      <c r="AI302" s="32"/>
      <c r="AJ302" s="32"/>
      <c r="AK302" s="32"/>
      <c r="AL302" s="32"/>
      <c r="AM302" s="32">
        <v>15</v>
      </c>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307"/>
      <c r="B303" s="263"/>
      <c r="C303" s="302" t="s">
        <v>516</v>
      </c>
      <c r="D303" s="268"/>
      <c r="E303" s="274">
        <v>0.45540000000000003</v>
      </c>
      <c r="F303" s="284"/>
      <c r="G303" s="284"/>
      <c r="H303" s="283"/>
      <c r="I303" s="313"/>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outlineLevel="1">
      <c r="A304" s="307"/>
      <c r="B304" s="259" t="s">
        <v>517</v>
      </c>
      <c r="C304" s="300"/>
      <c r="D304" s="308"/>
      <c r="E304" s="309"/>
      <c r="F304" s="310"/>
      <c r="G304" s="285"/>
      <c r="H304" s="283"/>
      <c r="I304" s="313"/>
      <c r="J304" s="32"/>
      <c r="K304" s="32"/>
      <c r="L304" s="32"/>
      <c r="M304" s="32"/>
      <c r="N304" s="32"/>
      <c r="O304" s="32"/>
      <c r="P304" s="32"/>
      <c r="Q304" s="32"/>
      <c r="R304" s="32"/>
      <c r="S304" s="32"/>
      <c r="T304" s="32"/>
      <c r="U304" s="32"/>
      <c r="V304" s="32"/>
      <c r="W304" s="32"/>
      <c r="X304" s="32"/>
      <c r="Y304" s="32"/>
      <c r="Z304" s="32"/>
      <c r="AA304" s="32"/>
      <c r="AB304" s="32"/>
      <c r="AC304" s="32">
        <v>0</v>
      </c>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outlineLevel="1">
      <c r="A305" s="307"/>
      <c r="B305" s="259" t="s">
        <v>503</v>
      </c>
      <c r="C305" s="300"/>
      <c r="D305" s="308"/>
      <c r="E305" s="309"/>
      <c r="F305" s="310"/>
      <c r="G305" s="285"/>
      <c r="H305" s="283"/>
      <c r="I305" s="313"/>
      <c r="J305" s="32"/>
      <c r="K305" s="32"/>
      <c r="L305" s="32"/>
      <c r="M305" s="32"/>
      <c r="N305" s="32"/>
      <c r="O305" s="32"/>
      <c r="P305" s="32"/>
      <c r="Q305" s="32"/>
      <c r="R305" s="32"/>
      <c r="S305" s="32"/>
      <c r="T305" s="32"/>
      <c r="U305" s="32"/>
      <c r="V305" s="32"/>
      <c r="W305" s="32"/>
      <c r="X305" s="32"/>
      <c r="Y305" s="32"/>
      <c r="Z305" s="32"/>
      <c r="AA305" s="32"/>
      <c r="AB305" s="32"/>
      <c r="AC305" s="32"/>
      <c r="AD305" s="32"/>
      <c r="AE305" s="32" t="s">
        <v>222</v>
      </c>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outlineLevel="1">
      <c r="A306" s="307">
        <v>55</v>
      </c>
      <c r="B306" s="263" t="s">
        <v>518</v>
      </c>
      <c r="C306" s="301" t="s">
        <v>505</v>
      </c>
      <c r="D306" s="267" t="s">
        <v>61</v>
      </c>
      <c r="E306" s="276"/>
      <c r="F306" s="286"/>
      <c r="G306" s="284">
        <f>ROUND(E306*F306,2)</f>
        <v>0</v>
      </c>
      <c r="H306" s="283" t="s">
        <v>519</v>
      </c>
      <c r="I306" s="313" t="s">
        <v>227</v>
      </c>
      <c r="J306" s="32"/>
      <c r="K306" s="32"/>
      <c r="L306" s="32"/>
      <c r="M306" s="32"/>
      <c r="N306" s="32"/>
      <c r="O306" s="32"/>
      <c r="P306" s="32"/>
      <c r="Q306" s="32"/>
      <c r="R306" s="32"/>
      <c r="S306" s="32"/>
      <c r="T306" s="32"/>
      <c r="U306" s="32"/>
      <c r="V306" s="32"/>
      <c r="W306" s="32"/>
      <c r="X306" s="32"/>
      <c r="Y306" s="32"/>
      <c r="Z306" s="32"/>
      <c r="AA306" s="32"/>
      <c r="AB306" s="32"/>
      <c r="AC306" s="32"/>
      <c r="AD306" s="32"/>
      <c r="AE306" s="32" t="s">
        <v>228</v>
      </c>
      <c r="AF306" s="32"/>
      <c r="AG306" s="32"/>
      <c r="AH306" s="32"/>
      <c r="AI306" s="32"/>
      <c r="AJ306" s="32"/>
      <c r="AK306" s="32"/>
      <c r="AL306" s="32"/>
      <c r="AM306" s="32">
        <v>15</v>
      </c>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outlineLevel="1">
      <c r="A307" s="307"/>
      <c r="B307" s="263"/>
      <c r="C307" s="302" t="s">
        <v>506</v>
      </c>
      <c r="D307" s="268"/>
      <c r="E307" s="274"/>
      <c r="F307" s="284"/>
      <c r="G307" s="284"/>
      <c r="H307" s="283"/>
      <c r="I307" s="313"/>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outlineLevel="1">
      <c r="A308" s="307"/>
      <c r="B308" s="263"/>
      <c r="C308" s="302" t="s">
        <v>520</v>
      </c>
      <c r="D308" s="268"/>
      <c r="E308" s="274"/>
      <c r="F308" s="284"/>
      <c r="G308" s="284"/>
      <c r="H308" s="283"/>
      <c r="I308" s="313"/>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outlineLevel="1">
      <c r="A309" s="307"/>
      <c r="B309" s="263"/>
      <c r="C309" s="302" t="s">
        <v>521</v>
      </c>
      <c r="D309" s="268"/>
      <c r="E309" s="274">
        <v>1.1721999999999999</v>
      </c>
      <c r="F309" s="284"/>
      <c r="G309" s="284"/>
      <c r="H309" s="283"/>
      <c r="I309" s="313"/>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c r="A310" s="306" t="s">
        <v>218</v>
      </c>
      <c r="B310" s="261" t="s">
        <v>160</v>
      </c>
      <c r="C310" s="298" t="s">
        <v>161</v>
      </c>
      <c r="D310" s="265"/>
      <c r="E310" s="271"/>
      <c r="F310" s="287">
        <f>SUM(G311:G320)</f>
        <v>0</v>
      </c>
      <c r="G310" s="288"/>
      <c r="H310" s="280"/>
      <c r="I310" s="312"/>
      <c r="AE310" t="s">
        <v>219</v>
      </c>
    </row>
    <row r="311" spans="1:60" outlineLevel="1">
      <c r="A311" s="307"/>
      <c r="B311" s="258" t="s">
        <v>522</v>
      </c>
      <c r="C311" s="299"/>
      <c r="D311" s="266"/>
      <c r="E311" s="272"/>
      <c r="F311" s="281"/>
      <c r="G311" s="282"/>
      <c r="H311" s="283"/>
      <c r="I311" s="313"/>
      <c r="J311" s="32"/>
      <c r="K311" s="32"/>
      <c r="L311" s="32"/>
      <c r="M311" s="32"/>
      <c r="N311" s="32"/>
      <c r="O311" s="32"/>
      <c r="P311" s="32"/>
      <c r="Q311" s="32"/>
      <c r="R311" s="32"/>
      <c r="S311" s="32"/>
      <c r="T311" s="32"/>
      <c r="U311" s="32"/>
      <c r="V311" s="32"/>
      <c r="W311" s="32"/>
      <c r="X311" s="32"/>
      <c r="Y311" s="32"/>
      <c r="Z311" s="32"/>
      <c r="AA311" s="32"/>
      <c r="AB311" s="32"/>
      <c r="AC311" s="32">
        <v>0</v>
      </c>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outlineLevel="1">
      <c r="A312" s="307"/>
      <c r="B312" s="259" t="s">
        <v>523</v>
      </c>
      <c r="C312" s="300"/>
      <c r="D312" s="308"/>
      <c r="E312" s="309"/>
      <c r="F312" s="310"/>
      <c r="G312" s="285"/>
      <c r="H312" s="283"/>
      <c r="I312" s="313"/>
      <c r="J312" s="32"/>
      <c r="K312" s="32"/>
      <c r="L312" s="32"/>
      <c r="M312" s="32"/>
      <c r="N312" s="32"/>
      <c r="O312" s="32"/>
      <c r="P312" s="32"/>
      <c r="Q312" s="32"/>
      <c r="R312" s="32"/>
      <c r="S312" s="32"/>
      <c r="T312" s="32"/>
      <c r="U312" s="32"/>
      <c r="V312" s="32"/>
      <c r="W312" s="32"/>
      <c r="X312" s="32"/>
      <c r="Y312" s="32"/>
      <c r="Z312" s="32"/>
      <c r="AA312" s="32"/>
      <c r="AB312" s="32"/>
      <c r="AC312" s="32">
        <v>1</v>
      </c>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outlineLevel="1">
      <c r="A313" s="311">
        <v>56</v>
      </c>
      <c r="B313" s="262" t="s">
        <v>524</v>
      </c>
      <c r="C313" s="301" t="s">
        <v>525</v>
      </c>
      <c r="D313" s="267" t="s">
        <v>235</v>
      </c>
      <c r="E313" s="273">
        <v>287.64879999999999</v>
      </c>
      <c r="F313" s="286"/>
      <c r="G313" s="284">
        <f>ROUND(E313*F313,2)</f>
        <v>0</v>
      </c>
      <c r="H313" s="283" t="s">
        <v>526</v>
      </c>
      <c r="I313" s="313" t="s">
        <v>227</v>
      </c>
      <c r="J313" s="32"/>
      <c r="K313" s="32"/>
      <c r="L313" s="32"/>
      <c r="M313" s="32"/>
      <c r="N313" s="32"/>
      <c r="O313" s="32"/>
      <c r="P313" s="32"/>
      <c r="Q313" s="32"/>
      <c r="R313" s="32"/>
      <c r="S313" s="32"/>
      <c r="T313" s="32"/>
      <c r="U313" s="32"/>
      <c r="V313" s="32"/>
      <c r="W313" s="32"/>
      <c r="X313" s="32"/>
      <c r="Y313" s="32"/>
      <c r="Z313" s="32"/>
      <c r="AA313" s="32"/>
      <c r="AB313" s="32"/>
      <c r="AC313" s="32"/>
      <c r="AD313" s="32"/>
      <c r="AE313" s="32" t="s">
        <v>228</v>
      </c>
      <c r="AF313" s="32"/>
      <c r="AG313" s="32"/>
      <c r="AH313" s="32"/>
      <c r="AI313" s="32"/>
      <c r="AJ313" s="32"/>
      <c r="AK313" s="32"/>
      <c r="AL313" s="32"/>
      <c r="AM313" s="32">
        <v>15</v>
      </c>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outlineLevel="1">
      <c r="A314" s="307"/>
      <c r="B314" s="263"/>
      <c r="C314" s="302" t="s">
        <v>240</v>
      </c>
      <c r="D314" s="268"/>
      <c r="E314" s="274"/>
      <c r="F314" s="284"/>
      <c r="G314" s="284"/>
      <c r="H314" s="283"/>
      <c r="I314" s="313"/>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outlineLevel="1">
      <c r="A315" s="307"/>
      <c r="B315" s="263"/>
      <c r="C315" s="302" t="s">
        <v>241</v>
      </c>
      <c r="D315" s="268"/>
      <c r="E315" s="274">
        <v>139.06</v>
      </c>
      <c r="F315" s="284"/>
      <c r="G315" s="284"/>
      <c r="H315" s="283"/>
      <c r="I315" s="313"/>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outlineLevel="1">
      <c r="A316" s="307"/>
      <c r="B316" s="263"/>
      <c r="C316" s="302" t="s">
        <v>242</v>
      </c>
      <c r="D316" s="268"/>
      <c r="E316" s="274"/>
      <c r="F316" s="284"/>
      <c r="G316" s="284"/>
      <c r="H316" s="283"/>
      <c r="I316" s="313"/>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outlineLevel="1">
      <c r="A317" s="307"/>
      <c r="B317" s="263"/>
      <c r="C317" s="302" t="s">
        <v>527</v>
      </c>
      <c r="D317" s="268"/>
      <c r="E317" s="274">
        <v>46.648000000000003</v>
      </c>
      <c r="F317" s="284"/>
      <c r="G317" s="284"/>
      <c r="H317" s="283"/>
      <c r="I317" s="313"/>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outlineLevel="1">
      <c r="A318" s="307"/>
      <c r="B318" s="263"/>
      <c r="C318" s="302" t="s">
        <v>528</v>
      </c>
      <c r="D318" s="268"/>
      <c r="E318" s="274">
        <v>34.564799999999998</v>
      </c>
      <c r="F318" s="284"/>
      <c r="G318" s="284"/>
      <c r="H318" s="283"/>
      <c r="I318" s="313"/>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outlineLevel="1">
      <c r="A319" s="307"/>
      <c r="B319" s="263"/>
      <c r="C319" s="302" t="s">
        <v>529</v>
      </c>
      <c r="D319" s="268"/>
      <c r="E319" s="274"/>
      <c r="F319" s="284"/>
      <c r="G319" s="284"/>
      <c r="H319" s="283"/>
      <c r="I319" s="313"/>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ht="13.8" outlineLevel="1" thickBot="1">
      <c r="A320" s="323"/>
      <c r="B320" s="324"/>
      <c r="C320" s="325" t="s">
        <v>530</v>
      </c>
      <c r="D320" s="326"/>
      <c r="E320" s="327">
        <v>67.376000000000005</v>
      </c>
      <c r="F320" s="328"/>
      <c r="G320" s="328"/>
      <c r="H320" s="329"/>
      <c r="I320" s="330"/>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9">
      <c r="A321" s="249"/>
      <c r="B321" s="264" t="s">
        <v>332</v>
      </c>
      <c r="C321" s="304" t="s">
        <v>332</v>
      </c>
      <c r="D321" s="270"/>
      <c r="E321" s="277"/>
      <c r="F321" s="291"/>
      <c r="G321" s="291"/>
      <c r="H321" s="292"/>
      <c r="I321" s="291"/>
    </row>
    <row r="322" spans="1:9" hidden="1">
      <c r="C322" s="104"/>
      <c r="D322" s="227"/>
    </row>
    <row r="323" spans="1:9" ht="13.8" hidden="1" thickBot="1">
      <c r="A323" s="293"/>
      <c r="B323" s="294" t="s">
        <v>531</v>
      </c>
      <c r="C323" s="305"/>
      <c r="D323" s="295"/>
      <c r="E323" s="296"/>
      <c r="F323" s="296"/>
      <c r="G323" s="297">
        <f>F8+F13+F42+F210+F219+F251+F254+F262+F270+F297+F310</f>
        <v>0</v>
      </c>
    </row>
    <row r="324" spans="1:9">
      <c r="D324" s="227"/>
    </row>
    <row r="325" spans="1:9">
      <c r="D325" s="227"/>
    </row>
    <row r="326" spans="1:9">
      <c r="D326" s="227"/>
    </row>
    <row r="327" spans="1:9">
      <c r="D327" s="227"/>
    </row>
    <row r="328" spans="1:9">
      <c r="D328" s="227"/>
    </row>
    <row r="329" spans="1:9">
      <c r="D329" s="227"/>
    </row>
    <row r="330" spans="1:9">
      <c r="D330" s="227"/>
    </row>
    <row r="331" spans="1:9">
      <c r="D331" s="227"/>
    </row>
    <row r="332" spans="1:9">
      <c r="D332" s="227"/>
    </row>
    <row r="333" spans="1:9">
      <c r="D333" s="227"/>
    </row>
    <row r="334" spans="1:9">
      <c r="D334" s="227"/>
    </row>
    <row r="335" spans="1:9">
      <c r="D335" s="227"/>
    </row>
    <row r="336" spans="1:9">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05">
    <mergeCell ref="F310:G310"/>
    <mergeCell ref="B311:G311"/>
    <mergeCell ref="B312:G312"/>
    <mergeCell ref="B292:G292"/>
    <mergeCell ref="F297:G297"/>
    <mergeCell ref="B298:G298"/>
    <mergeCell ref="B299:G299"/>
    <mergeCell ref="B304:G304"/>
    <mergeCell ref="B305:G305"/>
    <mergeCell ref="F270:G270"/>
    <mergeCell ref="B271:G271"/>
    <mergeCell ref="C273:G273"/>
    <mergeCell ref="B276:G276"/>
    <mergeCell ref="B286:G286"/>
    <mergeCell ref="B291:G291"/>
    <mergeCell ref="B256:G256"/>
    <mergeCell ref="B259:G259"/>
    <mergeCell ref="F262:G262"/>
    <mergeCell ref="B263:G263"/>
    <mergeCell ref="B264:G264"/>
    <mergeCell ref="B265:G265"/>
    <mergeCell ref="B244:G244"/>
    <mergeCell ref="B247:G247"/>
    <mergeCell ref="B248:G248"/>
    <mergeCell ref="F251:G251"/>
    <mergeCell ref="F254:G254"/>
    <mergeCell ref="B255:G255"/>
    <mergeCell ref="B227:G227"/>
    <mergeCell ref="B230:G230"/>
    <mergeCell ref="B233:G233"/>
    <mergeCell ref="B236:G236"/>
    <mergeCell ref="B239:G239"/>
    <mergeCell ref="B242:G242"/>
    <mergeCell ref="B212:G212"/>
    <mergeCell ref="B215:G215"/>
    <mergeCell ref="B216:G216"/>
    <mergeCell ref="F219:G219"/>
    <mergeCell ref="B220:G220"/>
    <mergeCell ref="B224:G224"/>
    <mergeCell ref="B195:G195"/>
    <mergeCell ref="B199:G199"/>
    <mergeCell ref="B200:G200"/>
    <mergeCell ref="B201:G201"/>
    <mergeCell ref="F210:G210"/>
    <mergeCell ref="B211:G211"/>
    <mergeCell ref="B181:G181"/>
    <mergeCell ref="B184:G184"/>
    <mergeCell ref="B185:G185"/>
    <mergeCell ref="B186:G186"/>
    <mergeCell ref="B190:G190"/>
    <mergeCell ref="B191:G191"/>
    <mergeCell ref="C166:G166"/>
    <mergeCell ref="B172:G172"/>
    <mergeCell ref="B175:G175"/>
    <mergeCell ref="B176:G176"/>
    <mergeCell ref="B177:G177"/>
    <mergeCell ref="B180:G180"/>
    <mergeCell ref="B146:G146"/>
    <mergeCell ref="B147:G147"/>
    <mergeCell ref="C149:G149"/>
    <mergeCell ref="B162:G162"/>
    <mergeCell ref="B163:G163"/>
    <mergeCell ref="B164:G164"/>
    <mergeCell ref="B136:G136"/>
    <mergeCell ref="B137:G137"/>
    <mergeCell ref="B140:G140"/>
    <mergeCell ref="C142:G142"/>
    <mergeCell ref="C143:G143"/>
    <mergeCell ref="B145:G145"/>
    <mergeCell ref="B119:G119"/>
    <mergeCell ref="B120:G120"/>
    <mergeCell ref="B121:G121"/>
    <mergeCell ref="B128:G128"/>
    <mergeCell ref="B129:G129"/>
    <mergeCell ref="B135:G135"/>
    <mergeCell ref="B88:G88"/>
    <mergeCell ref="B95:G95"/>
    <mergeCell ref="B96:G96"/>
    <mergeCell ref="B100:G100"/>
    <mergeCell ref="B101:G101"/>
    <mergeCell ref="B102:G102"/>
    <mergeCell ref="B43:G43"/>
    <mergeCell ref="B44:G44"/>
    <mergeCell ref="B52:G52"/>
    <mergeCell ref="B53:G53"/>
    <mergeCell ref="B57:G57"/>
    <mergeCell ref="B58:G58"/>
    <mergeCell ref="C29:G29"/>
    <mergeCell ref="B31:G31"/>
    <mergeCell ref="B32:G32"/>
    <mergeCell ref="B33:G33"/>
    <mergeCell ref="C35:G35"/>
    <mergeCell ref="F42:G42"/>
    <mergeCell ref="B14:G14"/>
    <mergeCell ref="B15:G15"/>
    <mergeCell ref="B16:G16"/>
    <mergeCell ref="C18:G18"/>
    <mergeCell ref="B26:G26"/>
    <mergeCell ref="C28:G28"/>
    <mergeCell ref="A1:G1"/>
    <mergeCell ref="C7:G7"/>
    <mergeCell ref="F8:G8"/>
    <mergeCell ref="B9:G9"/>
    <mergeCell ref="B10:G10"/>
    <mergeCell ref="F13:G13"/>
  </mergeCells>
  <pageMargins left="0.59055118110236204" right="0.39370078740157499" top="0.78740157499999996" bottom="0.78740157499999996" header="0.3" footer="0.3"/>
  <pageSetup scale="94" fitToHeight="0"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188</v>
      </c>
      <c r="C4" s="255" t="s">
        <v>189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SUMIF(AM8:AM126,AN5,G8:G126)</f>
        <v>0</v>
      </c>
      <c r="AO6">
        <f>SUMIF(AM8:AM126,AO5,G8:G126)</f>
        <v>0</v>
      </c>
    </row>
    <row r="7" spans="1:60">
      <c r="A7" s="315"/>
      <c r="B7" s="316" t="s">
        <v>216</v>
      </c>
      <c r="C7" s="317" t="s">
        <v>217</v>
      </c>
      <c r="D7" s="318"/>
      <c r="E7" s="319"/>
      <c r="F7" s="320"/>
      <c r="G7" s="320"/>
      <c r="H7" s="321"/>
      <c r="I7" s="322"/>
    </row>
    <row r="8" spans="1:60">
      <c r="A8" s="306" t="s">
        <v>218</v>
      </c>
      <c r="B8" s="261" t="s">
        <v>122</v>
      </c>
      <c r="C8" s="298" t="s">
        <v>123</v>
      </c>
      <c r="D8" s="265"/>
      <c r="E8" s="271"/>
      <c r="F8" s="278">
        <f>SUM(G9:G15)</f>
        <v>0</v>
      </c>
      <c r="G8" s="279"/>
      <c r="H8" s="280"/>
      <c r="I8" s="312"/>
      <c r="AE8" t="s">
        <v>219</v>
      </c>
    </row>
    <row r="9" spans="1:60" outlineLevel="1">
      <c r="A9" s="307"/>
      <c r="B9" s="258" t="s">
        <v>535</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536</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222</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59" t="s">
        <v>537</v>
      </c>
      <c r="C11" s="300"/>
      <c r="D11" s="308"/>
      <c r="E11" s="309"/>
      <c r="F11" s="310"/>
      <c r="G11" s="285"/>
      <c r="H11" s="283"/>
      <c r="I11" s="313"/>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11">
        <v>1</v>
      </c>
      <c r="B12" s="262" t="s">
        <v>538</v>
      </c>
      <c r="C12" s="301" t="s">
        <v>539</v>
      </c>
      <c r="D12" s="267" t="s">
        <v>235</v>
      </c>
      <c r="E12" s="273">
        <v>18</v>
      </c>
      <c r="F12" s="286"/>
      <c r="G12" s="284">
        <f>ROUND(E12*F12,2)</f>
        <v>0</v>
      </c>
      <c r="H12" s="283" t="s">
        <v>226</v>
      </c>
      <c r="I12" s="313" t="s">
        <v>227</v>
      </c>
      <c r="J12" s="32"/>
      <c r="K12" s="32"/>
      <c r="L12" s="32"/>
      <c r="M12" s="32"/>
      <c r="N12" s="32"/>
      <c r="O12" s="32"/>
      <c r="P12" s="32"/>
      <c r="Q12" s="32"/>
      <c r="R12" s="32"/>
      <c r="S12" s="32"/>
      <c r="T12" s="32"/>
      <c r="U12" s="32"/>
      <c r="V12" s="32"/>
      <c r="W12" s="32"/>
      <c r="X12" s="32"/>
      <c r="Y12" s="32"/>
      <c r="Z12" s="32"/>
      <c r="AA12" s="32"/>
      <c r="AB12" s="32"/>
      <c r="AC12" s="32"/>
      <c r="AD12" s="32"/>
      <c r="AE12" s="32" t="s">
        <v>228</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540</v>
      </c>
      <c r="D13" s="268"/>
      <c r="E13" s="274">
        <v>12</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63"/>
      <c r="C14" s="302" t="s">
        <v>541</v>
      </c>
      <c r="D14" s="268"/>
      <c r="E14" s="274">
        <v>4.32</v>
      </c>
      <c r="F14" s="284"/>
      <c r="G14" s="284"/>
      <c r="H14" s="283"/>
      <c r="I14" s="31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542</v>
      </c>
      <c r="D15" s="268"/>
      <c r="E15" s="274">
        <v>1.68</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c r="A16" s="306" t="s">
        <v>218</v>
      </c>
      <c r="B16" s="261" t="s">
        <v>124</v>
      </c>
      <c r="C16" s="298" t="s">
        <v>125</v>
      </c>
      <c r="D16" s="265"/>
      <c r="E16" s="271"/>
      <c r="F16" s="287">
        <f>SUM(G17:G32)</f>
        <v>0</v>
      </c>
      <c r="G16" s="288"/>
      <c r="H16" s="280"/>
      <c r="I16" s="312"/>
      <c r="AE16" t="s">
        <v>219</v>
      </c>
    </row>
    <row r="17" spans="1:60" outlineLevel="1">
      <c r="A17" s="307"/>
      <c r="B17" s="258" t="s">
        <v>543</v>
      </c>
      <c r="C17" s="299"/>
      <c r="D17" s="266"/>
      <c r="E17" s="272"/>
      <c r="F17" s="281"/>
      <c r="G17" s="282"/>
      <c r="H17" s="283"/>
      <c r="I17" s="313"/>
      <c r="J17" s="32"/>
      <c r="K17" s="32"/>
      <c r="L17" s="32"/>
      <c r="M17" s="32"/>
      <c r="N17" s="32"/>
      <c r="O17" s="32"/>
      <c r="P17" s="32"/>
      <c r="Q17" s="32"/>
      <c r="R17" s="32"/>
      <c r="S17" s="32"/>
      <c r="T17" s="32"/>
      <c r="U17" s="32"/>
      <c r="V17" s="32"/>
      <c r="W17" s="32"/>
      <c r="X17" s="32"/>
      <c r="Y17" s="32"/>
      <c r="Z17" s="32"/>
      <c r="AA17" s="32"/>
      <c r="AB17" s="32"/>
      <c r="AC17" s="32">
        <v>0</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1">
        <v>2</v>
      </c>
      <c r="B18" s="262" t="s">
        <v>544</v>
      </c>
      <c r="C18" s="301" t="s">
        <v>545</v>
      </c>
      <c r="D18" s="267" t="s">
        <v>377</v>
      </c>
      <c r="E18" s="273">
        <v>30</v>
      </c>
      <c r="F18" s="286"/>
      <c r="G18" s="284">
        <f>ROUND(E18*F18,2)</f>
        <v>0</v>
      </c>
      <c r="H18" s="283" t="s">
        <v>226</v>
      </c>
      <c r="I18" s="313" t="s">
        <v>227</v>
      </c>
      <c r="J18" s="32"/>
      <c r="K18" s="32"/>
      <c r="L18" s="32"/>
      <c r="M18" s="32"/>
      <c r="N18" s="32"/>
      <c r="O18" s="32"/>
      <c r="P18" s="32"/>
      <c r="Q18" s="32"/>
      <c r="R18" s="32"/>
      <c r="S18" s="32"/>
      <c r="T18" s="32"/>
      <c r="U18" s="32"/>
      <c r="V18" s="32"/>
      <c r="W18" s="32"/>
      <c r="X18" s="32"/>
      <c r="Y18" s="32"/>
      <c r="Z18" s="32"/>
      <c r="AA18" s="32"/>
      <c r="AB18" s="32"/>
      <c r="AC18" s="32"/>
      <c r="AD18" s="32"/>
      <c r="AE18" s="32" t="s">
        <v>228</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63"/>
      <c r="C19" s="302" t="s">
        <v>546</v>
      </c>
      <c r="D19" s="268"/>
      <c r="E19" s="274">
        <v>20</v>
      </c>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547</v>
      </c>
      <c r="D20" s="268"/>
      <c r="E20" s="274">
        <v>7.2</v>
      </c>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548</v>
      </c>
      <c r="D21" s="268"/>
      <c r="E21" s="274">
        <v>2.8</v>
      </c>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339</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21" outlineLevel="1">
      <c r="A23" s="307"/>
      <c r="B23" s="259" t="s">
        <v>340</v>
      </c>
      <c r="C23" s="300"/>
      <c r="D23" s="308"/>
      <c r="E23" s="309"/>
      <c r="F23" s="310"/>
      <c r="G23" s="285"/>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251" t="str">
        <f>B23</f>
        <v>nanesení lepicího tmelu na izolační desky, nalepení desek, přebroušení desek z polystyrénu, natažení stěrky, vtlačení výztužné tkaniny, přehlazení stěrky. Další vrstvy podle popisu položky.</v>
      </c>
      <c r="BA23" s="32"/>
      <c r="BB23" s="32"/>
      <c r="BC23" s="32"/>
      <c r="BD23" s="32"/>
      <c r="BE23" s="32"/>
      <c r="BF23" s="32"/>
      <c r="BG23" s="32"/>
      <c r="BH23" s="32"/>
    </row>
    <row r="24" spans="1:60" outlineLevel="1">
      <c r="A24" s="307"/>
      <c r="B24" s="259" t="s">
        <v>341</v>
      </c>
      <c r="C24" s="300"/>
      <c r="D24" s="308"/>
      <c r="E24" s="309"/>
      <c r="F24" s="310"/>
      <c r="G24" s="285"/>
      <c r="H24" s="283"/>
      <c r="I24" s="313"/>
      <c r="J24" s="32"/>
      <c r="K24" s="32"/>
      <c r="L24" s="32"/>
      <c r="M24" s="32"/>
      <c r="N24" s="32"/>
      <c r="O24" s="32"/>
      <c r="P24" s="32"/>
      <c r="Q24" s="32"/>
      <c r="R24" s="32"/>
      <c r="S24" s="32"/>
      <c r="T24" s="32"/>
      <c r="U24" s="32"/>
      <c r="V24" s="32"/>
      <c r="W24" s="32"/>
      <c r="X24" s="32"/>
      <c r="Y24" s="32"/>
      <c r="Z24" s="32"/>
      <c r="AA24" s="32"/>
      <c r="AB24" s="32"/>
      <c r="AC24" s="32"/>
      <c r="AD24" s="32"/>
      <c r="AE24" s="32" t="s">
        <v>222</v>
      </c>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11">
        <v>3</v>
      </c>
      <c r="B25" s="262" t="s">
        <v>549</v>
      </c>
      <c r="C25" s="301" t="s">
        <v>550</v>
      </c>
      <c r="D25" s="267" t="s">
        <v>235</v>
      </c>
      <c r="E25" s="273">
        <v>1.48</v>
      </c>
      <c r="F25" s="286"/>
      <c r="G25" s="284">
        <f>ROUND(E25*F25,2)</f>
        <v>0</v>
      </c>
      <c r="H25" s="283" t="s">
        <v>236</v>
      </c>
      <c r="I25" s="313" t="s">
        <v>227</v>
      </c>
      <c r="J25" s="32"/>
      <c r="K25" s="32"/>
      <c r="L25" s="32"/>
      <c r="M25" s="32"/>
      <c r="N25" s="32"/>
      <c r="O25" s="32"/>
      <c r="P25" s="32"/>
      <c r="Q25" s="32"/>
      <c r="R25" s="32"/>
      <c r="S25" s="32"/>
      <c r="T25" s="32"/>
      <c r="U25" s="32"/>
      <c r="V25" s="32"/>
      <c r="W25" s="32"/>
      <c r="X25" s="32"/>
      <c r="Y25" s="32"/>
      <c r="Z25" s="32"/>
      <c r="AA25" s="32"/>
      <c r="AB25" s="32"/>
      <c r="AC25" s="32"/>
      <c r="AD25" s="32"/>
      <c r="AE25" s="32" t="s">
        <v>228</v>
      </c>
      <c r="AF25" s="32"/>
      <c r="AG25" s="32"/>
      <c r="AH25" s="32"/>
      <c r="AI25" s="32"/>
      <c r="AJ25" s="32"/>
      <c r="AK25" s="32"/>
      <c r="AL25" s="32"/>
      <c r="AM25" s="32">
        <v>15</v>
      </c>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63"/>
      <c r="C26" s="303" t="s">
        <v>237</v>
      </c>
      <c r="D26" s="269"/>
      <c r="E26" s="275"/>
      <c r="F26" s="289"/>
      <c r="G26" s="290"/>
      <c r="H26" s="283"/>
      <c r="I26" s="31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251" t="str">
        <f>C26</f>
        <v>Položka neobsahuje kontaktní nátěr a povrchovou úpravu omítkou.</v>
      </c>
      <c r="BB26" s="32"/>
      <c r="BC26" s="32"/>
      <c r="BD26" s="32"/>
      <c r="BE26" s="32"/>
      <c r="BF26" s="32"/>
      <c r="BG26" s="32"/>
      <c r="BH26" s="32"/>
    </row>
    <row r="27" spans="1:60" outlineLevel="1">
      <c r="A27" s="307"/>
      <c r="B27" s="263"/>
      <c r="C27" s="302" t="s">
        <v>551</v>
      </c>
      <c r="D27" s="268"/>
      <c r="E27" s="274"/>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63"/>
      <c r="C28" s="302" t="s">
        <v>552</v>
      </c>
      <c r="D28" s="268"/>
      <c r="E28" s="274">
        <v>1.48</v>
      </c>
      <c r="F28" s="284"/>
      <c r="G28" s="284"/>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553</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0</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59" t="s">
        <v>554</v>
      </c>
      <c r="C30" s="300"/>
      <c r="D30" s="308"/>
      <c r="E30" s="309"/>
      <c r="F30" s="310"/>
      <c r="G30" s="285"/>
      <c r="H30" s="283"/>
      <c r="I30" s="313"/>
      <c r="J30" s="32"/>
      <c r="K30" s="32"/>
      <c r="L30" s="32"/>
      <c r="M30" s="32"/>
      <c r="N30" s="32"/>
      <c r="O30" s="32"/>
      <c r="P30" s="32"/>
      <c r="Q30" s="32"/>
      <c r="R30" s="32"/>
      <c r="S30" s="32"/>
      <c r="T30" s="32"/>
      <c r="U30" s="32"/>
      <c r="V30" s="32"/>
      <c r="W30" s="32"/>
      <c r="X30" s="32"/>
      <c r="Y30" s="32"/>
      <c r="Z30" s="32"/>
      <c r="AA30" s="32"/>
      <c r="AB30" s="32"/>
      <c r="AC30" s="32"/>
      <c r="AD30" s="32"/>
      <c r="AE30" s="32" t="s">
        <v>222</v>
      </c>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20.399999999999999" outlineLevel="1">
      <c r="A31" s="311">
        <v>4</v>
      </c>
      <c r="B31" s="262" t="s">
        <v>555</v>
      </c>
      <c r="C31" s="301" t="s">
        <v>556</v>
      </c>
      <c r="D31" s="267" t="s">
        <v>235</v>
      </c>
      <c r="E31" s="273">
        <v>1.48</v>
      </c>
      <c r="F31" s="286"/>
      <c r="G31" s="284">
        <f>ROUND(E31*F31,2)</f>
        <v>0</v>
      </c>
      <c r="H31" s="283" t="s">
        <v>226</v>
      </c>
      <c r="I31" s="313" t="s">
        <v>257</v>
      </c>
      <c r="J31" s="32"/>
      <c r="K31" s="32"/>
      <c r="L31" s="32"/>
      <c r="M31" s="32"/>
      <c r="N31" s="32"/>
      <c r="O31" s="32"/>
      <c r="P31" s="32"/>
      <c r="Q31" s="32"/>
      <c r="R31" s="32"/>
      <c r="S31" s="32"/>
      <c r="T31" s="32"/>
      <c r="U31" s="32"/>
      <c r="V31" s="32"/>
      <c r="W31" s="32"/>
      <c r="X31" s="32"/>
      <c r="Y31" s="32"/>
      <c r="Z31" s="32"/>
      <c r="AA31" s="32"/>
      <c r="AB31" s="32"/>
      <c r="AC31" s="32"/>
      <c r="AD31" s="32"/>
      <c r="AE31" s="32" t="s">
        <v>228</v>
      </c>
      <c r="AF31" s="32"/>
      <c r="AG31" s="32"/>
      <c r="AH31" s="32"/>
      <c r="AI31" s="32"/>
      <c r="AJ31" s="32"/>
      <c r="AK31" s="32"/>
      <c r="AL31" s="32"/>
      <c r="AM31" s="32">
        <v>15</v>
      </c>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02" t="s">
        <v>557</v>
      </c>
      <c r="D32" s="268"/>
      <c r="E32" s="274">
        <v>1.48</v>
      </c>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c r="A33" s="306" t="s">
        <v>218</v>
      </c>
      <c r="B33" s="261" t="s">
        <v>138</v>
      </c>
      <c r="C33" s="298" t="s">
        <v>139</v>
      </c>
      <c r="D33" s="265"/>
      <c r="E33" s="271"/>
      <c r="F33" s="287">
        <f>SUM(G34:G58)</f>
        <v>0</v>
      </c>
      <c r="G33" s="288"/>
      <c r="H33" s="280"/>
      <c r="I33" s="312"/>
      <c r="AE33" t="s">
        <v>219</v>
      </c>
    </row>
    <row r="34" spans="1:60" outlineLevel="1">
      <c r="A34" s="307"/>
      <c r="B34" s="258" t="s">
        <v>558</v>
      </c>
      <c r="C34" s="299"/>
      <c r="D34" s="266"/>
      <c r="E34" s="272"/>
      <c r="F34" s="281"/>
      <c r="G34" s="282"/>
      <c r="H34" s="283"/>
      <c r="I34" s="313"/>
      <c r="J34" s="32"/>
      <c r="K34" s="32"/>
      <c r="L34" s="32"/>
      <c r="M34" s="32"/>
      <c r="N34" s="32"/>
      <c r="O34" s="32"/>
      <c r="P34" s="32"/>
      <c r="Q34" s="32"/>
      <c r="R34" s="32"/>
      <c r="S34" s="32"/>
      <c r="T34" s="32"/>
      <c r="U34" s="32"/>
      <c r="V34" s="32"/>
      <c r="W34" s="32"/>
      <c r="X34" s="32"/>
      <c r="Y34" s="32"/>
      <c r="Z34" s="32"/>
      <c r="AA34" s="32"/>
      <c r="AB34" s="32"/>
      <c r="AC34" s="32">
        <v>0</v>
      </c>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59" t="s">
        <v>559</v>
      </c>
      <c r="C35" s="300"/>
      <c r="D35" s="308"/>
      <c r="E35" s="309"/>
      <c r="F35" s="310"/>
      <c r="G35" s="285"/>
      <c r="H35" s="283"/>
      <c r="I35" s="313"/>
      <c r="J35" s="32"/>
      <c r="K35" s="32"/>
      <c r="L35" s="32"/>
      <c r="M35" s="32"/>
      <c r="N35" s="32"/>
      <c r="O35" s="32"/>
      <c r="P35" s="32"/>
      <c r="Q35" s="32"/>
      <c r="R35" s="32"/>
      <c r="S35" s="32"/>
      <c r="T35" s="32"/>
      <c r="U35" s="32"/>
      <c r="V35" s="32"/>
      <c r="W35" s="32"/>
      <c r="X35" s="32"/>
      <c r="Y35" s="32"/>
      <c r="Z35" s="32"/>
      <c r="AA35" s="32"/>
      <c r="AB35" s="32"/>
      <c r="AC35" s="32"/>
      <c r="AD35" s="32"/>
      <c r="AE35" s="32" t="s">
        <v>222</v>
      </c>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11">
        <v>5</v>
      </c>
      <c r="B36" s="262" t="s">
        <v>560</v>
      </c>
      <c r="C36" s="301" t="s">
        <v>561</v>
      </c>
      <c r="D36" s="267" t="s">
        <v>225</v>
      </c>
      <c r="E36" s="273">
        <v>4</v>
      </c>
      <c r="F36" s="286"/>
      <c r="G36" s="284">
        <f>ROUND(E36*F36,2)</f>
        <v>0</v>
      </c>
      <c r="H36" s="283" t="s">
        <v>462</v>
      </c>
      <c r="I36" s="313" t="s">
        <v>227</v>
      </c>
      <c r="J36" s="32"/>
      <c r="K36" s="32"/>
      <c r="L36" s="32"/>
      <c r="M36" s="32"/>
      <c r="N36" s="32"/>
      <c r="O36" s="32"/>
      <c r="P36" s="32"/>
      <c r="Q36" s="32"/>
      <c r="R36" s="32"/>
      <c r="S36" s="32"/>
      <c r="T36" s="32"/>
      <c r="U36" s="32"/>
      <c r="V36" s="32"/>
      <c r="W36" s="32"/>
      <c r="X36" s="32"/>
      <c r="Y36" s="32"/>
      <c r="Z36" s="32"/>
      <c r="AA36" s="32"/>
      <c r="AB36" s="32"/>
      <c r="AC36" s="32"/>
      <c r="AD36" s="32"/>
      <c r="AE36" s="32" t="s">
        <v>228</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562</v>
      </c>
      <c r="D37" s="268"/>
      <c r="E37" s="274">
        <v>4</v>
      </c>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563</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v>0</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59" t="s">
        <v>564</v>
      </c>
      <c r="C39" s="300"/>
      <c r="D39" s="308"/>
      <c r="E39" s="309"/>
      <c r="F39" s="310"/>
      <c r="G39" s="285"/>
      <c r="H39" s="283"/>
      <c r="I39" s="313"/>
      <c r="J39" s="32"/>
      <c r="K39" s="32"/>
      <c r="L39" s="32"/>
      <c r="M39" s="32"/>
      <c r="N39" s="32"/>
      <c r="O39" s="32"/>
      <c r="P39" s="32"/>
      <c r="Q39" s="32"/>
      <c r="R39" s="32"/>
      <c r="S39" s="32"/>
      <c r="T39" s="32"/>
      <c r="U39" s="32"/>
      <c r="V39" s="32"/>
      <c r="W39" s="32"/>
      <c r="X39" s="32"/>
      <c r="Y39" s="32"/>
      <c r="Z39" s="32"/>
      <c r="AA39" s="32"/>
      <c r="AB39" s="32"/>
      <c r="AC39" s="32"/>
      <c r="AD39" s="32"/>
      <c r="AE39" s="32" t="s">
        <v>222</v>
      </c>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11">
        <v>6</v>
      </c>
      <c r="B40" s="262" t="s">
        <v>565</v>
      </c>
      <c r="C40" s="301" t="s">
        <v>566</v>
      </c>
      <c r="D40" s="267" t="s">
        <v>235</v>
      </c>
      <c r="E40" s="273">
        <v>2.86</v>
      </c>
      <c r="F40" s="286"/>
      <c r="G40" s="284">
        <f>ROUND(E40*F40,2)</f>
        <v>0</v>
      </c>
      <c r="H40" s="283" t="s">
        <v>462</v>
      </c>
      <c r="I40" s="313" t="s">
        <v>227</v>
      </c>
      <c r="J40" s="32"/>
      <c r="K40" s="32"/>
      <c r="L40" s="32"/>
      <c r="M40" s="32"/>
      <c r="N40" s="32"/>
      <c r="O40" s="32"/>
      <c r="P40" s="32"/>
      <c r="Q40" s="32"/>
      <c r="R40" s="32"/>
      <c r="S40" s="32"/>
      <c r="T40" s="32"/>
      <c r="U40" s="32"/>
      <c r="V40" s="32"/>
      <c r="W40" s="32"/>
      <c r="X40" s="32"/>
      <c r="Y40" s="32"/>
      <c r="Z40" s="32"/>
      <c r="AA40" s="32"/>
      <c r="AB40" s="32"/>
      <c r="AC40" s="32"/>
      <c r="AD40" s="32"/>
      <c r="AE40" s="32" t="s">
        <v>228</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63"/>
      <c r="C41" s="302" t="s">
        <v>567</v>
      </c>
      <c r="D41" s="268"/>
      <c r="E41" s="274">
        <v>2.86</v>
      </c>
      <c r="F41" s="284"/>
      <c r="G41" s="284"/>
      <c r="H41" s="283"/>
      <c r="I41" s="3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568</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0</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59" t="s">
        <v>569</v>
      </c>
      <c r="C43" s="300"/>
      <c r="D43" s="308"/>
      <c r="E43" s="309"/>
      <c r="F43" s="310"/>
      <c r="G43" s="285"/>
      <c r="H43" s="283"/>
      <c r="I43" s="313"/>
      <c r="J43" s="32"/>
      <c r="K43" s="32"/>
      <c r="L43" s="32"/>
      <c r="M43" s="32"/>
      <c r="N43" s="32"/>
      <c r="O43" s="32"/>
      <c r="P43" s="32"/>
      <c r="Q43" s="32"/>
      <c r="R43" s="32"/>
      <c r="S43" s="32"/>
      <c r="T43" s="32"/>
      <c r="U43" s="32"/>
      <c r="V43" s="32"/>
      <c r="W43" s="32"/>
      <c r="X43" s="32"/>
      <c r="Y43" s="32"/>
      <c r="Z43" s="32"/>
      <c r="AA43" s="32"/>
      <c r="AB43" s="32"/>
      <c r="AC43" s="32"/>
      <c r="AD43" s="32"/>
      <c r="AE43" s="32" t="s">
        <v>222</v>
      </c>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11">
        <v>7</v>
      </c>
      <c r="B44" s="262" t="s">
        <v>570</v>
      </c>
      <c r="C44" s="301" t="s">
        <v>561</v>
      </c>
      <c r="D44" s="267" t="s">
        <v>225</v>
      </c>
      <c r="E44" s="273">
        <v>14</v>
      </c>
      <c r="F44" s="286"/>
      <c r="G44" s="284">
        <f>ROUND(E44*F44,2)</f>
        <v>0</v>
      </c>
      <c r="H44" s="283" t="s">
        <v>462</v>
      </c>
      <c r="I44" s="313" t="s">
        <v>227</v>
      </c>
      <c r="J44" s="32"/>
      <c r="K44" s="32"/>
      <c r="L44" s="32"/>
      <c r="M44" s="32"/>
      <c r="N44" s="32"/>
      <c r="O44" s="32"/>
      <c r="P44" s="32"/>
      <c r="Q44" s="32"/>
      <c r="R44" s="32"/>
      <c r="S44" s="32"/>
      <c r="T44" s="32"/>
      <c r="U44" s="32"/>
      <c r="V44" s="32"/>
      <c r="W44" s="32"/>
      <c r="X44" s="32"/>
      <c r="Y44" s="32"/>
      <c r="Z44" s="32"/>
      <c r="AA44" s="32"/>
      <c r="AB44" s="32"/>
      <c r="AC44" s="32"/>
      <c r="AD44" s="32"/>
      <c r="AE44" s="32" t="s">
        <v>228</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571</v>
      </c>
      <c r="D45" s="268"/>
      <c r="E45" s="274">
        <v>3</v>
      </c>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572</v>
      </c>
      <c r="D46" s="268"/>
      <c r="E46" s="274">
        <v>1</v>
      </c>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63"/>
      <c r="C47" s="302" t="s">
        <v>573</v>
      </c>
      <c r="D47" s="268"/>
      <c r="E47" s="274">
        <v>10</v>
      </c>
      <c r="F47" s="284"/>
      <c r="G47" s="284"/>
      <c r="H47" s="283"/>
      <c r="I47" s="3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59" t="s">
        <v>574</v>
      </c>
      <c r="C48" s="300"/>
      <c r="D48" s="308"/>
      <c r="E48" s="309"/>
      <c r="F48" s="310"/>
      <c r="G48" s="285"/>
      <c r="H48" s="283"/>
      <c r="I48" s="313"/>
      <c r="J48" s="32"/>
      <c r="K48" s="32"/>
      <c r="L48" s="32"/>
      <c r="M48" s="32"/>
      <c r="N48" s="32"/>
      <c r="O48" s="32"/>
      <c r="P48" s="32"/>
      <c r="Q48" s="32"/>
      <c r="R48" s="32"/>
      <c r="S48" s="32"/>
      <c r="T48" s="32"/>
      <c r="U48" s="32"/>
      <c r="V48" s="32"/>
      <c r="W48" s="32"/>
      <c r="X48" s="32"/>
      <c r="Y48" s="32"/>
      <c r="Z48" s="32"/>
      <c r="AA48" s="32"/>
      <c r="AB48" s="32"/>
      <c r="AC48" s="32">
        <v>0</v>
      </c>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59" t="s">
        <v>575</v>
      </c>
      <c r="C49" s="300"/>
      <c r="D49" s="308"/>
      <c r="E49" s="309"/>
      <c r="F49" s="310"/>
      <c r="G49" s="285"/>
      <c r="H49" s="283"/>
      <c r="I49" s="313"/>
      <c r="J49" s="32"/>
      <c r="K49" s="32"/>
      <c r="L49" s="32"/>
      <c r="M49" s="32"/>
      <c r="N49" s="32"/>
      <c r="O49" s="32"/>
      <c r="P49" s="32"/>
      <c r="Q49" s="32"/>
      <c r="R49" s="32"/>
      <c r="S49" s="32"/>
      <c r="T49" s="32"/>
      <c r="U49" s="32"/>
      <c r="V49" s="32"/>
      <c r="W49" s="32"/>
      <c r="X49" s="32"/>
      <c r="Y49" s="32"/>
      <c r="Z49" s="32"/>
      <c r="AA49" s="32"/>
      <c r="AB49" s="32"/>
      <c r="AC49" s="32">
        <v>1</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11">
        <v>8</v>
      </c>
      <c r="B50" s="262" t="s">
        <v>576</v>
      </c>
      <c r="C50" s="301" t="s">
        <v>577</v>
      </c>
      <c r="D50" s="267" t="s">
        <v>235</v>
      </c>
      <c r="E50" s="273">
        <v>2.496</v>
      </c>
      <c r="F50" s="286"/>
      <c r="G50" s="284">
        <f>ROUND(E50*F50,2)</f>
        <v>0</v>
      </c>
      <c r="H50" s="283" t="s">
        <v>462</v>
      </c>
      <c r="I50" s="313" t="s">
        <v>227</v>
      </c>
      <c r="J50" s="32"/>
      <c r="K50" s="32"/>
      <c r="L50" s="32"/>
      <c r="M50" s="32"/>
      <c r="N50" s="32"/>
      <c r="O50" s="32"/>
      <c r="P50" s="32"/>
      <c r="Q50" s="32"/>
      <c r="R50" s="32"/>
      <c r="S50" s="32"/>
      <c r="T50" s="32"/>
      <c r="U50" s="32"/>
      <c r="V50" s="32"/>
      <c r="W50" s="32"/>
      <c r="X50" s="32"/>
      <c r="Y50" s="32"/>
      <c r="Z50" s="32"/>
      <c r="AA50" s="32"/>
      <c r="AB50" s="32"/>
      <c r="AC50" s="32"/>
      <c r="AD50" s="32"/>
      <c r="AE50" s="32" t="s">
        <v>228</v>
      </c>
      <c r="AF50" s="32"/>
      <c r="AG50" s="32"/>
      <c r="AH50" s="32"/>
      <c r="AI50" s="32"/>
      <c r="AJ50" s="32"/>
      <c r="AK50" s="32"/>
      <c r="AL50" s="32"/>
      <c r="AM50" s="32">
        <v>15</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578</v>
      </c>
      <c r="D51" s="268"/>
      <c r="E51" s="274">
        <v>0.57599999999999996</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579</v>
      </c>
      <c r="D52" s="268"/>
      <c r="E52" s="274">
        <v>0.48</v>
      </c>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580</v>
      </c>
      <c r="D53" s="268"/>
      <c r="E53" s="274">
        <v>1.44</v>
      </c>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59" t="s">
        <v>581</v>
      </c>
      <c r="C54" s="300"/>
      <c r="D54" s="308"/>
      <c r="E54" s="309"/>
      <c r="F54" s="310"/>
      <c r="G54" s="285"/>
      <c r="H54" s="283"/>
      <c r="I54" s="313"/>
      <c r="J54" s="32"/>
      <c r="K54" s="32"/>
      <c r="L54" s="32"/>
      <c r="M54" s="32"/>
      <c r="N54" s="32"/>
      <c r="O54" s="32"/>
      <c r="P54" s="32"/>
      <c r="Q54" s="32"/>
      <c r="R54" s="32"/>
      <c r="S54" s="32"/>
      <c r="T54" s="32"/>
      <c r="U54" s="32"/>
      <c r="V54" s="32"/>
      <c r="W54" s="32"/>
      <c r="X54" s="32"/>
      <c r="Y54" s="32"/>
      <c r="Z54" s="32"/>
      <c r="AA54" s="32"/>
      <c r="AB54" s="32"/>
      <c r="AC54" s="32">
        <v>0</v>
      </c>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59" t="s">
        <v>582</v>
      </c>
      <c r="C55" s="300"/>
      <c r="D55" s="308"/>
      <c r="E55" s="309"/>
      <c r="F55" s="310"/>
      <c r="G55" s="285"/>
      <c r="H55" s="283"/>
      <c r="I55" s="313"/>
      <c r="J55" s="32"/>
      <c r="K55" s="32"/>
      <c r="L55" s="32"/>
      <c r="M55" s="32"/>
      <c r="N55" s="32"/>
      <c r="O55" s="32"/>
      <c r="P55" s="32"/>
      <c r="Q55" s="32"/>
      <c r="R55" s="32"/>
      <c r="S55" s="32"/>
      <c r="T55" s="32"/>
      <c r="U55" s="32"/>
      <c r="V55" s="32"/>
      <c r="W55" s="32"/>
      <c r="X55" s="32"/>
      <c r="Y55" s="32"/>
      <c r="Z55" s="32"/>
      <c r="AA55" s="32"/>
      <c r="AB55" s="32"/>
      <c r="AC55" s="32"/>
      <c r="AD55" s="32"/>
      <c r="AE55" s="32" t="s">
        <v>222</v>
      </c>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59" t="s">
        <v>583</v>
      </c>
      <c r="C56" s="300"/>
      <c r="D56" s="308"/>
      <c r="E56" s="309"/>
      <c r="F56" s="310"/>
      <c r="G56" s="285"/>
      <c r="H56" s="283"/>
      <c r="I56" s="313"/>
      <c r="J56" s="32"/>
      <c r="K56" s="32"/>
      <c r="L56" s="32"/>
      <c r="M56" s="32"/>
      <c r="N56" s="32"/>
      <c r="O56" s="32"/>
      <c r="P56" s="32"/>
      <c r="Q56" s="32"/>
      <c r="R56" s="32"/>
      <c r="S56" s="32"/>
      <c r="T56" s="32"/>
      <c r="U56" s="32"/>
      <c r="V56" s="32"/>
      <c r="W56" s="32"/>
      <c r="X56" s="32"/>
      <c r="Y56" s="32"/>
      <c r="Z56" s="32"/>
      <c r="AA56" s="32"/>
      <c r="AB56" s="32"/>
      <c r="AC56" s="32">
        <v>1</v>
      </c>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ht="20.399999999999999" outlineLevel="1">
      <c r="A57" s="311">
        <v>9</v>
      </c>
      <c r="B57" s="262" t="s">
        <v>584</v>
      </c>
      <c r="C57" s="301" t="s">
        <v>585</v>
      </c>
      <c r="D57" s="267" t="s">
        <v>225</v>
      </c>
      <c r="E57" s="273">
        <v>13</v>
      </c>
      <c r="F57" s="286"/>
      <c r="G57" s="284">
        <f>ROUND(E57*F57,2)</f>
        <v>0</v>
      </c>
      <c r="H57" s="283" t="s">
        <v>462</v>
      </c>
      <c r="I57" s="313" t="s">
        <v>227</v>
      </c>
      <c r="J57" s="32"/>
      <c r="K57" s="32"/>
      <c r="L57" s="32"/>
      <c r="M57" s="32"/>
      <c r="N57" s="32"/>
      <c r="O57" s="32"/>
      <c r="P57" s="32"/>
      <c r="Q57" s="32"/>
      <c r="R57" s="32"/>
      <c r="S57" s="32"/>
      <c r="T57" s="32"/>
      <c r="U57" s="32"/>
      <c r="V57" s="32"/>
      <c r="W57" s="32"/>
      <c r="X57" s="32"/>
      <c r="Y57" s="32"/>
      <c r="Z57" s="32"/>
      <c r="AA57" s="32"/>
      <c r="AB57" s="32"/>
      <c r="AC57" s="32"/>
      <c r="AD57" s="32"/>
      <c r="AE57" s="32" t="s">
        <v>228</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586</v>
      </c>
      <c r="D58" s="268"/>
      <c r="E58" s="274">
        <v>13</v>
      </c>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c r="A59" s="306" t="s">
        <v>218</v>
      </c>
      <c r="B59" s="261" t="s">
        <v>140</v>
      </c>
      <c r="C59" s="298" t="s">
        <v>141</v>
      </c>
      <c r="D59" s="265"/>
      <c r="E59" s="271"/>
      <c r="F59" s="287">
        <f>SUM(G60:G66)</f>
        <v>0</v>
      </c>
      <c r="G59" s="288"/>
      <c r="H59" s="280"/>
      <c r="I59" s="312"/>
      <c r="AE59" t="s">
        <v>219</v>
      </c>
    </row>
    <row r="60" spans="1:60" outlineLevel="1">
      <c r="A60" s="307"/>
      <c r="B60" s="258" t="s">
        <v>468</v>
      </c>
      <c r="C60" s="299"/>
      <c r="D60" s="266"/>
      <c r="E60" s="272"/>
      <c r="F60" s="281"/>
      <c r="G60" s="282"/>
      <c r="H60" s="283"/>
      <c r="I60" s="313"/>
      <c r="J60" s="32"/>
      <c r="K60" s="32"/>
      <c r="L60" s="32"/>
      <c r="M60" s="32"/>
      <c r="N60" s="32"/>
      <c r="O60" s="32"/>
      <c r="P60" s="32"/>
      <c r="Q60" s="32"/>
      <c r="R60" s="32"/>
      <c r="S60" s="32"/>
      <c r="T60" s="32"/>
      <c r="U60" s="32"/>
      <c r="V60" s="32"/>
      <c r="W60" s="32"/>
      <c r="X60" s="32"/>
      <c r="Y60" s="32"/>
      <c r="Z60" s="32"/>
      <c r="AA60" s="32"/>
      <c r="AB60" s="32"/>
      <c r="AC60" s="32">
        <v>0</v>
      </c>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59" t="s">
        <v>469</v>
      </c>
      <c r="C61" s="300"/>
      <c r="D61" s="308"/>
      <c r="E61" s="309"/>
      <c r="F61" s="310"/>
      <c r="G61" s="285"/>
      <c r="H61" s="283"/>
      <c r="I61" s="313"/>
      <c r="J61" s="32"/>
      <c r="K61" s="32"/>
      <c r="L61" s="32"/>
      <c r="M61" s="32"/>
      <c r="N61" s="32"/>
      <c r="O61" s="32"/>
      <c r="P61" s="32"/>
      <c r="Q61" s="32"/>
      <c r="R61" s="32"/>
      <c r="S61" s="32"/>
      <c r="T61" s="32"/>
      <c r="U61" s="32"/>
      <c r="V61" s="32"/>
      <c r="W61" s="32"/>
      <c r="X61" s="32"/>
      <c r="Y61" s="32"/>
      <c r="Z61" s="32"/>
      <c r="AA61" s="32"/>
      <c r="AB61" s="32"/>
      <c r="AC61" s="32"/>
      <c r="AD61" s="32"/>
      <c r="AE61" s="32" t="s">
        <v>222</v>
      </c>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59" t="s">
        <v>470</v>
      </c>
      <c r="C62" s="300"/>
      <c r="D62" s="308"/>
      <c r="E62" s="309"/>
      <c r="F62" s="310"/>
      <c r="G62" s="285"/>
      <c r="H62" s="283"/>
      <c r="I62" s="313"/>
      <c r="J62" s="32"/>
      <c r="K62" s="32"/>
      <c r="L62" s="32"/>
      <c r="M62" s="32"/>
      <c r="N62" s="32"/>
      <c r="O62" s="32"/>
      <c r="P62" s="32"/>
      <c r="Q62" s="32"/>
      <c r="R62" s="32"/>
      <c r="S62" s="32"/>
      <c r="T62" s="32"/>
      <c r="U62" s="32"/>
      <c r="V62" s="32"/>
      <c r="W62" s="32"/>
      <c r="X62" s="32"/>
      <c r="Y62" s="32"/>
      <c r="Z62" s="32"/>
      <c r="AA62" s="32"/>
      <c r="AB62" s="32"/>
      <c r="AC62" s="32">
        <v>1</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11">
        <v>10</v>
      </c>
      <c r="B63" s="262" t="s">
        <v>471</v>
      </c>
      <c r="C63" s="301" t="s">
        <v>472</v>
      </c>
      <c r="D63" s="267" t="s">
        <v>473</v>
      </c>
      <c r="E63" s="273">
        <v>0.79886999999999997</v>
      </c>
      <c r="F63" s="286"/>
      <c r="G63" s="284">
        <f>ROUND(E63*F63,2)</f>
        <v>0</v>
      </c>
      <c r="H63" s="283" t="s">
        <v>226</v>
      </c>
      <c r="I63" s="313" t="s">
        <v>227</v>
      </c>
      <c r="J63" s="32"/>
      <c r="K63" s="32"/>
      <c r="L63" s="32"/>
      <c r="M63" s="32"/>
      <c r="N63" s="32"/>
      <c r="O63" s="32"/>
      <c r="P63" s="32"/>
      <c r="Q63" s="32"/>
      <c r="R63" s="32"/>
      <c r="S63" s="32"/>
      <c r="T63" s="32"/>
      <c r="U63" s="32"/>
      <c r="V63" s="32"/>
      <c r="W63" s="32"/>
      <c r="X63" s="32"/>
      <c r="Y63" s="32"/>
      <c r="Z63" s="32"/>
      <c r="AA63" s="32"/>
      <c r="AB63" s="32"/>
      <c r="AC63" s="32"/>
      <c r="AD63" s="32"/>
      <c r="AE63" s="32" t="s">
        <v>228</v>
      </c>
      <c r="AF63" s="32"/>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474</v>
      </c>
      <c r="D64" s="268"/>
      <c r="E64" s="274"/>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587</v>
      </c>
      <c r="D65" s="268"/>
      <c r="E65" s="274"/>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588</v>
      </c>
      <c r="D66" s="268"/>
      <c r="E66" s="274">
        <v>0.79886999999999997</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c r="A67" s="306" t="s">
        <v>218</v>
      </c>
      <c r="B67" s="261" t="s">
        <v>154</v>
      </c>
      <c r="C67" s="298" t="s">
        <v>155</v>
      </c>
      <c r="D67" s="265"/>
      <c r="E67" s="271"/>
      <c r="F67" s="287">
        <f>SUM(G68:G96)</f>
        <v>0</v>
      </c>
      <c r="G67" s="288"/>
      <c r="H67" s="280"/>
      <c r="I67" s="312"/>
      <c r="AE67" t="s">
        <v>219</v>
      </c>
    </row>
    <row r="68" spans="1:60" outlineLevel="1">
      <c r="A68" s="307"/>
      <c r="B68" s="258" t="s">
        <v>589</v>
      </c>
      <c r="C68" s="299"/>
      <c r="D68" s="266"/>
      <c r="E68" s="272"/>
      <c r="F68" s="281"/>
      <c r="G68" s="282"/>
      <c r="H68" s="283"/>
      <c r="I68" s="313"/>
      <c r="J68" s="32"/>
      <c r="K68" s="32"/>
      <c r="L68" s="32"/>
      <c r="M68" s="32"/>
      <c r="N68" s="32"/>
      <c r="O68" s="32"/>
      <c r="P68" s="32"/>
      <c r="Q68" s="32"/>
      <c r="R68" s="32"/>
      <c r="S68" s="32"/>
      <c r="T68" s="32"/>
      <c r="U68" s="32"/>
      <c r="V68" s="32"/>
      <c r="W68" s="32"/>
      <c r="X68" s="32"/>
      <c r="Y68" s="32"/>
      <c r="Z68" s="32"/>
      <c r="AA68" s="32"/>
      <c r="AB68" s="32"/>
      <c r="AC68" s="32">
        <v>0</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1">
        <v>11</v>
      </c>
      <c r="B69" s="262" t="s">
        <v>590</v>
      </c>
      <c r="C69" s="301" t="s">
        <v>591</v>
      </c>
      <c r="D69" s="267" t="s">
        <v>377</v>
      </c>
      <c r="E69" s="273">
        <v>28.52</v>
      </c>
      <c r="F69" s="286"/>
      <c r="G69" s="284">
        <f>ROUND(E69*F69,2)</f>
        <v>0</v>
      </c>
      <c r="H69" s="283" t="s">
        <v>592</v>
      </c>
      <c r="I69" s="313" t="s">
        <v>227</v>
      </c>
      <c r="J69" s="32"/>
      <c r="K69" s="32"/>
      <c r="L69" s="32"/>
      <c r="M69" s="32"/>
      <c r="N69" s="32"/>
      <c r="O69" s="32"/>
      <c r="P69" s="32"/>
      <c r="Q69" s="32"/>
      <c r="R69" s="32"/>
      <c r="S69" s="32"/>
      <c r="T69" s="32"/>
      <c r="U69" s="32"/>
      <c r="V69" s="32"/>
      <c r="W69" s="32"/>
      <c r="X69" s="32"/>
      <c r="Y69" s="32"/>
      <c r="Z69" s="32"/>
      <c r="AA69" s="32"/>
      <c r="AB69" s="32"/>
      <c r="AC69" s="32"/>
      <c r="AD69" s="32"/>
      <c r="AE69" s="32" t="s">
        <v>228</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593</v>
      </c>
      <c r="D70" s="268"/>
      <c r="E70" s="274">
        <v>21.76</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594</v>
      </c>
      <c r="D71" s="268"/>
      <c r="E71" s="274">
        <v>4.5599999999999996</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63"/>
      <c r="C72" s="302" t="s">
        <v>595</v>
      </c>
      <c r="D72" s="268"/>
      <c r="E72" s="274">
        <v>2.2000000000000002</v>
      </c>
      <c r="F72" s="284"/>
      <c r="G72" s="284"/>
      <c r="H72" s="283"/>
      <c r="I72" s="31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59" t="s">
        <v>596</v>
      </c>
      <c r="C73" s="300"/>
      <c r="D73" s="308"/>
      <c r="E73" s="309"/>
      <c r="F73" s="310"/>
      <c r="G73" s="285"/>
      <c r="H73" s="283"/>
      <c r="I73" s="313"/>
      <c r="J73" s="32"/>
      <c r="K73" s="32"/>
      <c r="L73" s="32"/>
      <c r="M73" s="32"/>
      <c r="N73" s="32"/>
      <c r="O73" s="32"/>
      <c r="P73" s="32"/>
      <c r="Q73" s="32"/>
      <c r="R73" s="32"/>
      <c r="S73" s="32"/>
      <c r="T73" s="32"/>
      <c r="U73" s="32"/>
      <c r="V73" s="32"/>
      <c r="W73" s="32"/>
      <c r="X73" s="32"/>
      <c r="Y73" s="32"/>
      <c r="Z73" s="32"/>
      <c r="AA73" s="32"/>
      <c r="AB73" s="32"/>
      <c r="AC73" s="32">
        <v>0</v>
      </c>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59" t="s">
        <v>597</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c r="AD74" s="32"/>
      <c r="AE74" s="32" t="s">
        <v>222</v>
      </c>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598</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v>1</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11">
        <v>12</v>
      </c>
      <c r="B76" s="262" t="s">
        <v>599</v>
      </c>
      <c r="C76" s="301" t="s">
        <v>600</v>
      </c>
      <c r="D76" s="267" t="s">
        <v>377</v>
      </c>
      <c r="E76" s="273">
        <v>37.72</v>
      </c>
      <c r="F76" s="286"/>
      <c r="G76" s="284">
        <f>ROUND(E76*F76,2)</f>
        <v>0</v>
      </c>
      <c r="H76" s="283" t="s">
        <v>592</v>
      </c>
      <c r="I76" s="313" t="s">
        <v>227</v>
      </c>
      <c r="J76" s="32"/>
      <c r="K76" s="32"/>
      <c r="L76" s="32"/>
      <c r="M76" s="32"/>
      <c r="N76" s="32"/>
      <c r="O76" s="32"/>
      <c r="P76" s="32"/>
      <c r="Q76" s="32"/>
      <c r="R76" s="32"/>
      <c r="S76" s="32"/>
      <c r="T76" s="32"/>
      <c r="U76" s="32"/>
      <c r="V76" s="32"/>
      <c r="W76" s="32"/>
      <c r="X76" s="32"/>
      <c r="Y76" s="32"/>
      <c r="Z76" s="32"/>
      <c r="AA76" s="32"/>
      <c r="AB76" s="32"/>
      <c r="AC76" s="32"/>
      <c r="AD76" s="32"/>
      <c r="AE76" s="32" t="s">
        <v>228</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3" t="s">
        <v>601</v>
      </c>
      <c r="D77" s="269"/>
      <c r="E77" s="275"/>
      <c r="F77" s="289"/>
      <c r="G77" s="290"/>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251" t="str">
        <f>C77</f>
        <v>včetně zednické výpomoci.</v>
      </c>
      <c r="BB77" s="32"/>
      <c r="BC77" s="32"/>
      <c r="BD77" s="32"/>
      <c r="BE77" s="32"/>
      <c r="BF77" s="32"/>
      <c r="BG77" s="32"/>
      <c r="BH77" s="32"/>
    </row>
    <row r="78" spans="1:60" outlineLevel="1">
      <c r="A78" s="307"/>
      <c r="B78" s="263"/>
      <c r="C78" s="302" t="s">
        <v>602</v>
      </c>
      <c r="D78" s="268"/>
      <c r="E78" s="274"/>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603</v>
      </c>
      <c r="D79" s="268"/>
      <c r="E79" s="274">
        <v>6</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604</v>
      </c>
      <c r="D80" s="268"/>
      <c r="E80" s="274">
        <v>3.2</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605</v>
      </c>
      <c r="D81" s="268"/>
      <c r="E81" s="274">
        <v>4.5599999999999996</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606</v>
      </c>
      <c r="D82" s="268"/>
      <c r="E82" s="274">
        <v>2.2000000000000002</v>
      </c>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607</v>
      </c>
      <c r="D83" s="268"/>
      <c r="E83" s="274">
        <v>21.76</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11">
        <v>13</v>
      </c>
      <c r="B84" s="262" t="s">
        <v>608</v>
      </c>
      <c r="C84" s="301" t="s">
        <v>609</v>
      </c>
      <c r="D84" s="267" t="s">
        <v>235</v>
      </c>
      <c r="E84" s="273">
        <v>18.895800000000001</v>
      </c>
      <c r="F84" s="286"/>
      <c r="G84" s="284">
        <f>ROUND(E84*F84,2)</f>
        <v>0</v>
      </c>
      <c r="H84" s="283"/>
      <c r="I84" s="313" t="s">
        <v>257</v>
      </c>
      <c r="J84" s="32"/>
      <c r="K84" s="32"/>
      <c r="L84" s="32"/>
      <c r="M84" s="32"/>
      <c r="N84" s="32"/>
      <c r="O84" s="32"/>
      <c r="P84" s="32"/>
      <c r="Q84" s="32"/>
      <c r="R84" s="32"/>
      <c r="S84" s="32"/>
      <c r="T84" s="32"/>
      <c r="U84" s="32"/>
      <c r="V84" s="32"/>
      <c r="W84" s="32"/>
      <c r="X84" s="32"/>
      <c r="Y84" s="32"/>
      <c r="Z84" s="32"/>
      <c r="AA84" s="32"/>
      <c r="AB84" s="32"/>
      <c r="AC84" s="32"/>
      <c r="AD84" s="32"/>
      <c r="AE84" s="32" t="s">
        <v>258</v>
      </c>
      <c r="AF84" s="32" t="s">
        <v>407</v>
      </c>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602</v>
      </c>
      <c r="D85" s="268"/>
      <c r="E85" s="274"/>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63"/>
      <c r="C86" s="302" t="s">
        <v>610</v>
      </c>
      <c r="D86" s="268"/>
      <c r="E86" s="274">
        <v>2.8380000000000001</v>
      </c>
      <c r="F86" s="284"/>
      <c r="G86" s="284"/>
      <c r="H86" s="283"/>
      <c r="I86" s="31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63"/>
      <c r="C87" s="302" t="s">
        <v>611</v>
      </c>
      <c r="D87" s="268"/>
      <c r="E87" s="274">
        <v>1.5136000000000001</v>
      </c>
      <c r="F87" s="284"/>
      <c r="G87" s="284"/>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63"/>
      <c r="C88" s="302" t="s">
        <v>612</v>
      </c>
      <c r="D88" s="268"/>
      <c r="E88" s="274">
        <v>2.1568800000000001</v>
      </c>
      <c r="F88" s="284"/>
      <c r="G88" s="284"/>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7"/>
      <c r="B89" s="263"/>
      <c r="C89" s="302" t="s">
        <v>613</v>
      </c>
      <c r="D89" s="268"/>
      <c r="E89" s="274">
        <v>1.1374</v>
      </c>
      <c r="F89" s="284"/>
      <c r="G89" s="284"/>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63"/>
      <c r="C90" s="302" t="s">
        <v>614</v>
      </c>
      <c r="D90" s="268"/>
      <c r="E90" s="274">
        <v>11.249919999999999</v>
      </c>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59" t="s">
        <v>615</v>
      </c>
      <c r="C91" s="300"/>
      <c r="D91" s="308"/>
      <c r="E91" s="309"/>
      <c r="F91" s="310"/>
      <c r="G91" s="285"/>
      <c r="H91" s="283"/>
      <c r="I91" s="313"/>
      <c r="J91" s="32"/>
      <c r="K91" s="32"/>
      <c r="L91" s="32"/>
      <c r="M91" s="32"/>
      <c r="N91" s="32"/>
      <c r="O91" s="32"/>
      <c r="P91" s="32"/>
      <c r="Q91" s="32"/>
      <c r="R91" s="32"/>
      <c r="S91" s="32"/>
      <c r="T91" s="32"/>
      <c r="U91" s="32"/>
      <c r="V91" s="32"/>
      <c r="W91" s="32"/>
      <c r="X91" s="32"/>
      <c r="Y91" s="32"/>
      <c r="Z91" s="32"/>
      <c r="AA91" s="32"/>
      <c r="AB91" s="32"/>
      <c r="AC91" s="32">
        <v>0</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59" t="s">
        <v>503</v>
      </c>
      <c r="C92" s="300"/>
      <c r="D92" s="308"/>
      <c r="E92" s="309"/>
      <c r="F92" s="310"/>
      <c r="G92" s="285"/>
      <c r="H92" s="283"/>
      <c r="I92" s="313"/>
      <c r="J92" s="32"/>
      <c r="K92" s="32"/>
      <c r="L92" s="32"/>
      <c r="M92" s="32"/>
      <c r="N92" s="32"/>
      <c r="O92" s="32"/>
      <c r="P92" s="32"/>
      <c r="Q92" s="32"/>
      <c r="R92" s="32"/>
      <c r="S92" s="32"/>
      <c r="T92" s="32"/>
      <c r="U92" s="32"/>
      <c r="V92" s="32"/>
      <c r="W92" s="32"/>
      <c r="X92" s="32"/>
      <c r="Y92" s="32"/>
      <c r="Z92" s="32"/>
      <c r="AA92" s="32"/>
      <c r="AB92" s="32"/>
      <c r="AC92" s="32"/>
      <c r="AD92" s="32"/>
      <c r="AE92" s="32" t="s">
        <v>222</v>
      </c>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v>14</v>
      </c>
      <c r="B93" s="263" t="s">
        <v>616</v>
      </c>
      <c r="C93" s="301" t="s">
        <v>505</v>
      </c>
      <c r="D93" s="267" t="s">
        <v>61</v>
      </c>
      <c r="E93" s="276"/>
      <c r="F93" s="286"/>
      <c r="G93" s="284">
        <f>ROUND(E93*F93,2)</f>
        <v>0</v>
      </c>
      <c r="H93" s="283" t="s">
        <v>592</v>
      </c>
      <c r="I93" s="313" t="s">
        <v>227</v>
      </c>
      <c r="J93" s="32"/>
      <c r="K93" s="32"/>
      <c r="L93" s="32"/>
      <c r="M93" s="32"/>
      <c r="N93" s="32"/>
      <c r="O93" s="32"/>
      <c r="P93" s="32"/>
      <c r="Q93" s="32"/>
      <c r="R93" s="32"/>
      <c r="S93" s="32"/>
      <c r="T93" s="32"/>
      <c r="U93" s="32"/>
      <c r="V93" s="32"/>
      <c r="W93" s="32"/>
      <c r="X93" s="32"/>
      <c r="Y93" s="32"/>
      <c r="Z93" s="32"/>
      <c r="AA93" s="32"/>
      <c r="AB93" s="32"/>
      <c r="AC93" s="32"/>
      <c r="AD93" s="32"/>
      <c r="AE93" s="32" t="s">
        <v>228</v>
      </c>
      <c r="AF93" s="32"/>
      <c r="AG93" s="32"/>
      <c r="AH93" s="32"/>
      <c r="AI93" s="32"/>
      <c r="AJ93" s="32"/>
      <c r="AK93" s="32"/>
      <c r="AL93" s="32"/>
      <c r="AM93" s="32">
        <v>15</v>
      </c>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506</v>
      </c>
      <c r="D94" s="268"/>
      <c r="E94" s="274"/>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617</v>
      </c>
      <c r="D95" s="268"/>
      <c r="E95" s="274"/>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618</v>
      </c>
      <c r="D96" s="268"/>
      <c r="E96" s="274">
        <v>246.15100000000001</v>
      </c>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c r="A97" s="306" t="s">
        <v>218</v>
      </c>
      <c r="B97" s="261" t="s">
        <v>156</v>
      </c>
      <c r="C97" s="298" t="s">
        <v>157</v>
      </c>
      <c r="D97" s="265"/>
      <c r="E97" s="271"/>
      <c r="F97" s="287">
        <f>SUM(G98:G123)</f>
        <v>0</v>
      </c>
      <c r="G97" s="288"/>
      <c r="H97" s="280"/>
      <c r="I97" s="312"/>
      <c r="AE97" t="s">
        <v>219</v>
      </c>
    </row>
    <row r="98" spans="1:60" outlineLevel="1">
      <c r="A98" s="307"/>
      <c r="B98" s="258" t="s">
        <v>619</v>
      </c>
      <c r="C98" s="299"/>
      <c r="D98" s="266"/>
      <c r="E98" s="272"/>
      <c r="F98" s="281"/>
      <c r="G98" s="282"/>
      <c r="H98" s="283"/>
      <c r="I98" s="313"/>
      <c r="J98" s="32"/>
      <c r="K98" s="32"/>
      <c r="L98" s="32"/>
      <c r="M98" s="32"/>
      <c r="N98" s="32"/>
      <c r="O98" s="32"/>
      <c r="P98" s="32"/>
      <c r="Q98" s="32"/>
      <c r="R98" s="32"/>
      <c r="S98" s="32"/>
      <c r="T98" s="32"/>
      <c r="U98" s="32"/>
      <c r="V98" s="32"/>
      <c r="W98" s="32"/>
      <c r="X98" s="32"/>
      <c r="Y98" s="32"/>
      <c r="Z98" s="32"/>
      <c r="AA98" s="32"/>
      <c r="AB98" s="32"/>
      <c r="AC98" s="32">
        <v>0</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11">
        <v>15</v>
      </c>
      <c r="B99" s="262" t="s">
        <v>620</v>
      </c>
      <c r="C99" s="301" t="s">
        <v>621</v>
      </c>
      <c r="D99" s="267" t="s">
        <v>377</v>
      </c>
      <c r="E99" s="273">
        <v>39.6</v>
      </c>
      <c r="F99" s="286"/>
      <c r="G99" s="284">
        <f>ROUND(E99*F99,2)</f>
        <v>0</v>
      </c>
      <c r="H99" s="283" t="s">
        <v>622</v>
      </c>
      <c r="I99" s="313" t="s">
        <v>227</v>
      </c>
      <c r="J99" s="32"/>
      <c r="K99" s="32"/>
      <c r="L99" s="32"/>
      <c r="M99" s="32"/>
      <c r="N99" s="32"/>
      <c r="O99" s="32"/>
      <c r="P99" s="32"/>
      <c r="Q99" s="32"/>
      <c r="R99" s="32"/>
      <c r="S99" s="32"/>
      <c r="T99" s="32"/>
      <c r="U99" s="32"/>
      <c r="V99" s="32"/>
      <c r="W99" s="32"/>
      <c r="X99" s="32"/>
      <c r="Y99" s="32"/>
      <c r="Z99" s="32"/>
      <c r="AA99" s="32"/>
      <c r="AB99" s="32"/>
      <c r="AC99" s="32"/>
      <c r="AD99" s="32"/>
      <c r="AE99" s="32" t="s">
        <v>228</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3" t="s">
        <v>623</v>
      </c>
      <c r="D100" s="269"/>
      <c r="E100" s="275"/>
      <c r="F100" s="289"/>
      <c r="G100" s="290"/>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251" t="str">
        <f>C100</f>
        <v>Montáž plastových oken a dveří včetně dodávky a montáže PU pěny a spojovacích prostředků.</v>
      </c>
      <c r="BB100" s="32"/>
      <c r="BC100" s="32"/>
      <c r="BD100" s="32"/>
      <c r="BE100" s="32"/>
      <c r="BF100" s="32"/>
      <c r="BG100" s="32"/>
      <c r="BH100" s="32"/>
    </row>
    <row r="101" spans="1:60" outlineLevel="1">
      <c r="A101" s="307"/>
      <c r="B101" s="263"/>
      <c r="C101" s="302" t="s">
        <v>546</v>
      </c>
      <c r="D101" s="268"/>
      <c r="E101" s="274">
        <v>20</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547</v>
      </c>
      <c r="D102" s="268"/>
      <c r="E102" s="274">
        <v>7.2</v>
      </c>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548</v>
      </c>
      <c r="D103" s="268"/>
      <c r="E103" s="274">
        <v>2.8</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624</v>
      </c>
      <c r="D104" s="268"/>
      <c r="E104" s="274">
        <v>9.6</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59" t="s">
        <v>625</v>
      </c>
      <c r="C105" s="300"/>
      <c r="D105" s="308"/>
      <c r="E105" s="309"/>
      <c r="F105" s="310"/>
      <c r="G105" s="285"/>
      <c r="H105" s="283"/>
      <c r="I105" s="313"/>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59" t="s">
        <v>626</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v>1</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11">
        <v>16</v>
      </c>
      <c r="B107" s="262" t="s">
        <v>627</v>
      </c>
      <c r="C107" s="301" t="s">
        <v>628</v>
      </c>
      <c r="D107" s="267" t="s">
        <v>377</v>
      </c>
      <c r="E107" s="273">
        <v>39.6</v>
      </c>
      <c r="F107" s="286"/>
      <c r="G107" s="284">
        <f>ROUND(E107*F107,2)</f>
        <v>0</v>
      </c>
      <c r="H107" s="283" t="s">
        <v>622</v>
      </c>
      <c r="I107" s="313" t="s">
        <v>257</v>
      </c>
      <c r="J107" s="32"/>
      <c r="K107" s="32"/>
      <c r="L107" s="32"/>
      <c r="M107" s="32"/>
      <c r="N107" s="32"/>
      <c r="O107" s="32"/>
      <c r="P107" s="32"/>
      <c r="Q107" s="32"/>
      <c r="R107" s="32"/>
      <c r="S107" s="32"/>
      <c r="T107" s="32"/>
      <c r="U107" s="32"/>
      <c r="V107" s="32"/>
      <c r="W107" s="32"/>
      <c r="X107" s="32"/>
      <c r="Y107" s="32"/>
      <c r="Z107" s="32"/>
      <c r="AA107" s="32"/>
      <c r="AB107" s="32"/>
      <c r="AC107" s="32"/>
      <c r="AD107" s="32"/>
      <c r="AE107" s="32" t="s">
        <v>258</v>
      </c>
      <c r="AF107" s="32" t="s">
        <v>259</v>
      </c>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3" t="s">
        <v>629</v>
      </c>
      <c r="D108" s="269"/>
      <c r="E108" s="275"/>
      <c r="F108" s="289"/>
      <c r="G108" s="290"/>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251" t="str">
        <f>C108</f>
        <v>Vložení parotěsné okenní folie, paropropustné expanzní pásky. Dodávka materiálu.</v>
      </c>
      <c r="BB108" s="32"/>
      <c r="BC108" s="32"/>
      <c r="BD108" s="32"/>
      <c r="BE108" s="32"/>
      <c r="BF108" s="32"/>
      <c r="BG108" s="32"/>
      <c r="BH108" s="32"/>
    </row>
    <row r="109" spans="1:60" outlineLevel="1">
      <c r="A109" s="307"/>
      <c r="B109" s="263"/>
      <c r="C109" s="302" t="s">
        <v>630</v>
      </c>
      <c r="D109" s="268"/>
      <c r="E109" s="274">
        <v>39.6</v>
      </c>
      <c r="F109" s="284"/>
      <c r="G109" s="284"/>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11">
        <v>17</v>
      </c>
      <c r="B110" s="262" t="s">
        <v>631</v>
      </c>
      <c r="C110" s="301" t="s">
        <v>632</v>
      </c>
      <c r="D110" s="267" t="s">
        <v>225</v>
      </c>
      <c r="E110" s="273">
        <v>10</v>
      </c>
      <c r="F110" s="286"/>
      <c r="G110" s="284">
        <f>ROUND(E110*F110,2)</f>
        <v>0</v>
      </c>
      <c r="H110" s="283"/>
      <c r="I110" s="313" t="s">
        <v>257</v>
      </c>
      <c r="J110" s="32"/>
      <c r="K110" s="32"/>
      <c r="L110" s="32"/>
      <c r="M110" s="32"/>
      <c r="N110" s="32"/>
      <c r="O110" s="32"/>
      <c r="P110" s="32"/>
      <c r="Q110" s="32"/>
      <c r="R110" s="32"/>
      <c r="S110" s="32"/>
      <c r="T110" s="32"/>
      <c r="U110" s="32"/>
      <c r="V110" s="32"/>
      <c r="W110" s="32"/>
      <c r="X110" s="32"/>
      <c r="Y110" s="32"/>
      <c r="Z110" s="32"/>
      <c r="AA110" s="32"/>
      <c r="AB110" s="32"/>
      <c r="AC110" s="32"/>
      <c r="AD110" s="32"/>
      <c r="AE110" s="32" t="s">
        <v>258</v>
      </c>
      <c r="AF110" s="32" t="s">
        <v>407</v>
      </c>
      <c r="AG110" s="32"/>
      <c r="AH110" s="32"/>
      <c r="AI110" s="32"/>
      <c r="AJ110" s="32"/>
      <c r="AK110" s="32"/>
      <c r="AL110" s="32"/>
      <c r="AM110" s="32">
        <v>15</v>
      </c>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63"/>
      <c r="C111" s="302" t="s">
        <v>633</v>
      </c>
      <c r="D111" s="268"/>
      <c r="E111" s="274">
        <v>10</v>
      </c>
      <c r="F111" s="284"/>
      <c r="G111" s="284"/>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11">
        <v>18</v>
      </c>
      <c r="B112" s="262" t="s">
        <v>634</v>
      </c>
      <c r="C112" s="301" t="s">
        <v>635</v>
      </c>
      <c r="D112" s="267" t="s">
        <v>225</v>
      </c>
      <c r="E112" s="273">
        <v>3</v>
      </c>
      <c r="F112" s="286"/>
      <c r="G112" s="284">
        <f>ROUND(E112*F112,2)</f>
        <v>0</v>
      </c>
      <c r="H112" s="283"/>
      <c r="I112" s="313" t="s">
        <v>257</v>
      </c>
      <c r="J112" s="32"/>
      <c r="K112" s="32"/>
      <c r="L112" s="32"/>
      <c r="M112" s="32"/>
      <c r="N112" s="32"/>
      <c r="O112" s="32"/>
      <c r="P112" s="32"/>
      <c r="Q112" s="32"/>
      <c r="R112" s="32"/>
      <c r="S112" s="32"/>
      <c r="T112" s="32"/>
      <c r="U112" s="32"/>
      <c r="V112" s="32"/>
      <c r="W112" s="32"/>
      <c r="X112" s="32"/>
      <c r="Y112" s="32"/>
      <c r="Z112" s="32"/>
      <c r="AA112" s="32"/>
      <c r="AB112" s="32"/>
      <c r="AC112" s="32"/>
      <c r="AD112" s="32"/>
      <c r="AE112" s="32" t="s">
        <v>258</v>
      </c>
      <c r="AF112" s="32" t="s">
        <v>407</v>
      </c>
      <c r="AG112" s="32"/>
      <c r="AH112" s="32"/>
      <c r="AI112" s="32"/>
      <c r="AJ112" s="32"/>
      <c r="AK112" s="32"/>
      <c r="AL112" s="32"/>
      <c r="AM112" s="32">
        <v>15</v>
      </c>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63"/>
      <c r="C113" s="302" t="s">
        <v>636</v>
      </c>
      <c r="D113" s="268"/>
      <c r="E113" s="274">
        <v>3</v>
      </c>
      <c r="F113" s="284"/>
      <c r="G113" s="284"/>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11">
        <v>19</v>
      </c>
      <c r="B114" s="262" t="s">
        <v>637</v>
      </c>
      <c r="C114" s="301" t="s">
        <v>638</v>
      </c>
      <c r="D114" s="267" t="s">
        <v>225</v>
      </c>
      <c r="E114" s="273">
        <v>1</v>
      </c>
      <c r="F114" s="286"/>
      <c r="G114" s="284">
        <f>ROUND(E114*F114,2)</f>
        <v>0</v>
      </c>
      <c r="H114" s="283"/>
      <c r="I114" s="313" t="s">
        <v>257</v>
      </c>
      <c r="J114" s="32"/>
      <c r="K114" s="32"/>
      <c r="L114" s="32"/>
      <c r="M114" s="32"/>
      <c r="N114" s="32"/>
      <c r="O114" s="32"/>
      <c r="P114" s="32"/>
      <c r="Q114" s="32"/>
      <c r="R114" s="32"/>
      <c r="S114" s="32"/>
      <c r="T114" s="32"/>
      <c r="U114" s="32"/>
      <c r="V114" s="32"/>
      <c r="W114" s="32"/>
      <c r="X114" s="32"/>
      <c r="Y114" s="32"/>
      <c r="Z114" s="32"/>
      <c r="AA114" s="32"/>
      <c r="AB114" s="32"/>
      <c r="AC114" s="32"/>
      <c r="AD114" s="32"/>
      <c r="AE114" s="32" t="s">
        <v>258</v>
      </c>
      <c r="AF114" s="32" t="s">
        <v>407</v>
      </c>
      <c r="AG114" s="32"/>
      <c r="AH114" s="32"/>
      <c r="AI114" s="32"/>
      <c r="AJ114" s="32"/>
      <c r="AK114" s="32"/>
      <c r="AL114" s="32"/>
      <c r="AM114" s="32">
        <v>15</v>
      </c>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63"/>
      <c r="C115" s="302" t="s">
        <v>639</v>
      </c>
      <c r="D115" s="268"/>
      <c r="E115" s="274">
        <v>1</v>
      </c>
      <c r="F115" s="284"/>
      <c r="G115" s="284"/>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11">
        <v>20</v>
      </c>
      <c r="B116" s="262" t="s">
        <v>640</v>
      </c>
      <c r="C116" s="301" t="s">
        <v>641</v>
      </c>
      <c r="D116" s="267" t="s">
        <v>225</v>
      </c>
      <c r="E116" s="273">
        <v>2</v>
      </c>
      <c r="F116" s="286"/>
      <c r="G116" s="284">
        <f>ROUND(E116*F116,2)</f>
        <v>0</v>
      </c>
      <c r="H116" s="283"/>
      <c r="I116" s="313" t="s">
        <v>257</v>
      </c>
      <c r="J116" s="32"/>
      <c r="K116" s="32"/>
      <c r="L116" s="32"/>
      <c r="M116" s="32"/>
      <c r="N116" s="32"/>
      <c r="O116" s="32"/>
      <c r="P116" s="32"/>
      <c r="Q116" s="32"/>
      <c r="R116" s="32"/>
      <c r="S116" s="32"/>
      <c r="T116" s="32"/>
      <c r="U116" s="32"/>
      <c r="V116" s="32"/>
      <c r="W116" s="32"/>
      <c r="X116" s="32"/>
      <c r="Y116" s="32"/>
      <c r="Z116" s="32"/>
      <c r="AA116" s="32"/>
      <c r="AB116" s="32"/>
      <c r="AC116" s="32"/>
      <c r="AD116" s="32"/>
      <c r="AE116" s="32" t="s">
        <v>258</v>
      </c>
      <c r="AF116" s="32" t="s">
        <v>407</v>
      </c>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642</v>
      </c>
      <c r="D117" s="268"/>
      <c r="E117" s="274">
        <v>2</v>
      </c>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59" t="s">
        <v>643</v>
      </c>
      <c r="C118" s="300"/>
      <c r="D118" s="308"/>
      <c r="E118" s="309"/>
      <c r="F118" s="310"/>
      <c r="G118" s="285"/>
      <c r="H118" s="283"/>
      <c r="I118" s="313"/>
      <c r="J118" s="32"/>
      <c r="K118" s="32"/>
      <c r="L118" s="32"/>
      <c r="M118" s="32"/>
      <c r="N118" s="32"/>
      <c r="O118" s="32"/>
      <c r="P118" s="32"/>
      <c r="Q118" s="32"/>
      <c r="R118" s="32"/>
      <c r="S118" s="32"/>
      <c r="T118" s="32"/>
      <c r="U118" s="32"/>
      <c r="V118" s="32"/>
      <c r="W118" s="32"/>
      <c r="X118" s="32"/>
      <c r="Y118" s="32"/>
      <c r="Z118" s="32"/>
      <c r="AA118" s="32"/>
      <c r="AB118" s="32"/>
      <c r="AC118" s="32">
        <v>0</v>
      </c>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59" t="s">
        <v>503</v>
      </c>
      <c r="C119" s="300"/>
      <c r="D119" s="308"/>
      <c r="E119" s="309"/>
      <c r="F119" s="310"/>
      <c r="G119" s="285"/>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t="s">
        <v>222</v>
      </c>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v>21</v>
      </c>
      <c r="B120" s="263" t="s">
        <v>644</v>
      </c>
      <c r="C120" s="301" t="s">
        <v>505</v>
      </c>
      <c r="D120" s="267" t="s">
        <v>61</v>
      </c>
      <c r="E120" s="276"/>
      <c r="F120" s="286"/>
      <c r="G120" s="284">
        <f>ROUND(E120*F120,2)</f>
        <v>0</v>
      </c>
      <c r="H120" s="283" t="s">
        <v>622</v>
      </c>
      <c r="I120" s="313" t="s">
        <v>227</v>
      </c>
      <c r="J120" s="32"/>
      <c r="K120" s="32"/>
      <c r="L120" s="32"/>
      <c r="M120" s="32"/>
      <c r="N120" s="32"/>
      <c r="O120" s="32"/>
      <c r="P120" s="32"/>
      <c r="Q120" s="32"/>
      <c r="R120" s="32"/>
      <c r="S120" s="32"/>
      <c r="T120" s="32"/>
      <c r="U120" s="32"/>
      <c r="V120" s="32"/>
      <c r="W120" s="32"/>
      <c r="X120" s="32"/>
      <c r="Y120" s="32"/>
      <c r="Z120" s="32"/>
      <c r="AA120" s="32"/>
      <c r="AB120" s="32"/>
      <c r="AC120" s="32"/>
      <c r="AD120" s="32"/>
      <c r="AE120" s="32" t="s">
        <v>228</v>
      </c>
      <c r="AF120" s="32"/>
      <c r="AG120" s="32"/>
      <c r="AH120" s="32"/>
      <c r="AI120" s="32"/>
      <c r="AJ120" s="32"/>
      <c r="AK120" s="32"/>
      <c r="AL120" s="32"/>
      <c r="AM120" s="32">
        <v>15</v>
      </c>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63"/>
      <c r="C121" s="302" t="s">
        <v>506</v>
      </c>
      <c r="D121" s="268"/>
      <c r="E121" s="274"/>
      <c r="F121" s="284"/>
      <c r="G121" s="284"/>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63"/>
      <c r="C122" s="302" t="s">
        <v>645</v>
      </c>
      <c r="D122" s="268"/>
      <c r="E122" s="274"/>
      <c r="F122" s="284"/>
      <c r="G122" s="284"/>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3.8" outlineLevel="1" thickBot="1">
      <c r="A123" s="323"/>
      <c r="B123" s="324"/>
      <c r="C123" s="325" t="s">
        <v>646</v>
      </c>
      <c r="D123" s="326"/>
      <c r="E123" s="327">
        <v>446.916</v>
      </c>
      <c r="F123" s="328"/>
      <c r="G123" s="328"/>
      <c r="H123" s="329"/>
      <c r="I123" s="330"/>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c r="A124" s="249"/>
      <c r="B124" s="264" t="s">
        <v>332</v>
      </c>
      <c r="C124" s="304" t="s">
        <v>332</v>
      </c>
      <c r="D124" s="270"/>
      <c r="E124" s="277"/>
      <c r="F124" s="291"/>
      <c r="G124" s="291"/>
      <c r="H124" s="292"/>
      <c r="I124" s="291"/>
    </row>
    <row r="125" spans="1:60" hidden="1">
      <c r="C125" s="104"/>
      <c r="D125" s="227"/>
    </row>
    <row r="126" spans="1:60" ht="13.8" hidden="1" thickBot="1">
      <c r="A126" s="293"/>
      <c r="B126" s="294" t="s">
        <v>531</v>
      </c>
      <c r="C126" s="305"/>
      <c r="D126" s="295"/>
      <c r="E126" s="296"/>
      <c r="F126" s="296"/>
      <c r="G126" s="297">
        <f>F8+F16+F33+F59+F67+F97</f>
        <v>0</v>
      </c>
    </row>
    <row r="127" spans="1:60">
      <c r="D127" s="227"/>
    </row>
    <row r="128" spans="1:60">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6">
    <mergeCell ref="B106:G106"/>
    <mergeCell ref="C108:G108"/>
    <mergeCell ref="B118:G118"/>
    <mergeCell ref="B119:G119"/>
    <mergeCell ref="B91:G91"/>
    <mergeCell ref="B92:G92"/>
    <mergeCell ref="F97:G97"/>
    <mergeCell ref="B98:G98"/>
    <mergeCell ref="C100:G100"/>
    <mergeCell ref="B105:G105"/>
    <mergeCell ref="F67:G67"/>
    <mergeCell ref="B68:G68"/>
    <mergeCell ref="B73:G73"/>
    <mergeCell ref="B74:G74"/>
    <mergeCell ref="B75:G75"/>
    <mergeCell ref="C77:G77"/>
    <mergeCell ref="B55:G55"/>
    <mergeCell ref="B56:G56"/>
    <mergeCell ref="F59:G59"/>
    <mergeCell ref="B60:G60"/>
    <mergeCell ref="B61:G61"/>
    <mergeCell ref="B62:G62"/>
    <mergeCell ref="B39:G39"/>
    <mergeCell ref="B42:G42"/>
    <mergeCell ref="B43:G43"/>
    <mergeCell ref="B48:G48"/>
    <mergeCell ref="B49:G49"/>
    <mergeCell ref="B54:G54"/>
    <mergeCell ref="B29:G29"/>
    <mergeCell ref="B30:G30"/>
    <mergeCell ref="F33:G33"/>
    <mergeCell ref="B34:G34"/>
    <mergeCell ref="B35:G35"/>
    <mergeCell ref="B38:G38"/>
    <mergeCell ref="F16:G16"/>
    <mergeCell ref="B17:G17"/>
    <mergeCell ref="B22:G22"/>
    <mergeCell ref="B23:G23"/>
    <mergeCell ref="B24:G24"/>
    <mergeCell ref="C26:G26"/>
    <mergeCell ref="A1:G1"/>
    <mergeCell ref="C7:G7"/>
    <mergeCell ref="F8:G8"/>
    <mergeCell ref="B9:G9"/>
    <mergeCell ref="B10:G10"/>
    <mergeCell ref="B11:G11"/>
  </mergeCells>
  <pageMargins left="0.59055118110236204" right="0.39370078740157499" top="0.78740157499999996" bottom="0.78740157499999996"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190</v>
      </c>
      <c r="C4" s="255" t="s">
        <v>191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SUMIF(AM8:AM169,AN5,G8:G169)</f>
        <v>0</v>
      </c>
      <c r="AO6">
        <f>SUMIF(AM8:AM169,AO5,G8:G169)</f>
        <v>0</v>
      </c>
    </row>
    <row r="7" spans="1:60">
      <c r="A7" s="315"/>
      <c r="B7" s="316" t="s">
        <v>216</v>
      </c>
      <c r="C7" s="317" t="s">
        <v>217</v>
      </c>
      <c r="D7" s="318"/>
      <c r="E7" s="319"/>
      <c r="F7" s="320"/>
      <c r="G7" s="320"/>
      <c r="H7" s="321"/>
      <c r="I7" s="322"/>
    </row>
    <row r="8" spans="1:60">
      <c r="A8" s="306" t="s">
        <v>218</v>
      </c>
      <c r="B8" s="261" t="s">
        <v>152</v>
      </c>
      <c r="C8" s="298" t="s">
        <v>153</v>
      </c>
      <c r="D8" s="265"/>
      <c r="E8" s="271"/>
      <c r="F8" s="278">
        <f>SUM(G9:G61)</f>
        <v>0</v>
      </c>
      <c r="G8" s="279"/>
      <c r="H8" s="280"/>
      <c r="I8" s="312"/>
      <c r="AE8" t="s">
        <v>219</v>
      </c>
    </row>
    <row r="9" spans="1:60" outlineLevel="1">
      <c r="A9" s="307"/>
      <c r="B9" s="258" t="s">
        <v>647</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20.399999999999999" outlineLevel="1">
      <c r="A10" s="311">
        <v>1</v>
      </c>
      <c r="B10" s="262" t="s">
        <v>648</v>
      </c>
      <c r="C10" s="301" t="s">
        <v>649</v>
      </c>
      <c r="D10" s="267" t="s">
        <v>235</v>
      </c>
      <c r="E10" s="273">
        <v>286</v>
      </c>
      <c r="F10" s="286"/>
      <c r="G10" s="284">
        <f>ROUND(E10*F10,2)</f>
        <v>0</v>
      </c>
      <c r="H10" s="283" t="s">
        <v>519</v>
      </c>
      <c r="I10" s="313" t="s">
        <v>227</v>
      </c>
      <c r="J10" s="32"/>
      <c r="K10" s="32"/>
      <c r="L10" s="32"/>
      <c r="M10" s="32"/>
      <c r="N10" s="32"/>
      <c r="O10" s="32"/>
      <c r="P10" s="32"/>
      <c r="Q10" s="32"/>
      <c r="R10" s="32"/>
      <c r="S10" s="32"/>
      <c r="T10" s="32"/>
      <c r="U10" s="32"/>
      <c r="V10" s="32"/>
      <c r="W10" s="32"/>
      <c r="X10" s="32"/>
      <c r="Y10" s="32"/>
      <c r="Z10" s="32"/>
      <c r="AA10" s="32"/>
      <c r="AB10" s="32"/>
      <c r="AC10" s="32"/>
      <c r="AD10" s="32"/>
      <c r="AE10" s="32" t="s">
        <v>228</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650</v>
      </c>
      <c r="D11" s="268"/>
      <c r="E11" s="274">
        <v>286</v>
      </c>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651</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652</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653</v>
      </c>
      <c r="C14" s="301" t="s">
        <v>654</v>
      </c>
      <c r="D14" s="267" t="s">
        <v>377</v>
      </c>
      <c r="E14" s="273">
        <v>95</v>
      </c>
      <c r="F14" s="286"/>
      <c r="G14" s="284">
        <f>ROUND(E14*F14,2)</f>
        <v>0</v>
      </c>
      <c r="H14" s="283" t="s">
        <v>519</v>
      </c>
      <c r="I14" s="313" t="s">
        <v>227</v>
      </c>
      <c r="J14" s="32"/>
      <c r="K14" s="32"/>
      <c r="L14" s="32"/>
      <c r="M14" s="32"/>
      <c r="N14" s="32"/>
      <c r="O14" s="32"/>
      <c r="P14" s="32"/>
      <c r="Q14" s="32"/>
      <c r="R14" s="32"/>
      <c r="S14" s="32"/>
      <c r="T14" s="32"/>
      <c r="U14" s="32"/>
      <c r="V14" s="32"/>
      <c r="W14" s="32"/>
      <c r="X14" s="32"/>
      <c r="Y14" s="32"/>
      <c r="Z14" s="32"/>
      <c r="AA14" s="32"/>
      <c r="AB14" s="32"/>
      <c r="AC14" s="32"/>
      <c r="AD14" s="32"/>
      <c r="AE14" s="32" t="s">
        <v>228</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655</v>
      </c>
      <c r="D15" s="268"/>
      <c r="E15" s="274">
        <v>95</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651</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652</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1">
        <v>3</v>
      </c>
      <c r="B18" s="262" t="s">
        <v>656</v>
      </c>
      <c r="C18" s="301" t="s">
        <v>657</v>
      </c>
      <c r="D18" s="267" t="s">
        <v>377</v>
      </c>
      <c r="E18" s="273">
        <v>97</v>
      </c>
      <c r="F18" s="286"/>
      <c r="G18" s="284">
        <f>ROUND(E18*F18,2)</f>
        <v>0</v>
      </c>
      <c r="H18" s="283" t="s">
        <v>519</v>
      </c>
      <c r="I18" s="313" t="s">
        <v>227</v>
      </c>
      <c r="J18" s="32"/>
      <c r="K18" s="32"/>
      <c r="L18" s="32"/>
      <c r="M18" s="32"/>
      <c r="N18" s="32"/>
      <c r="O18" s="32"/>
      <c r="P18" s="32"/>
      <c r="Q18" s="32"/>
      <c r="R18" s="32"/>
      <c r="S18" s="32"/>
      <c r="T18" s="32"/>
      <c r="U18" s="32"/>
      <c r="V18" s="32"/>
      <c r="W18" s="32"/>
      <c r="X18" s="32"/>
      <c r="Y18" s="32"/>
      <c r="Z18" s="32"/>
      <c r="AA18" s="32"/>
      <c r="AB18" s="32"/>
      <c r="AC18" s="32"/>
      <c r="AD18" s="32"/>
      <c r="AE18" s="32" t="s">
        <v>228</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63"/>
      <c r="C19" s="302" t="s">
        <v>658</v>
      </c>
      <c r="D19" s="268"/>
      <c r="E19" s="274">
        <v>97</v>
      </c>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59" t="s">
        <v>651</v>
      </c>
      <c r="C20" s="300"/>
      <c r="D20" s="308"/>
      <c r="E20" s="309"/>
      <c r="F20" s="310"/>
      <c r="G20" s="285"/>
      <c r="H20" s="283"/>
      <c r="I20" s="313"/>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59" t="s">
        <v>652</v>
      </c>
      <c r="C21" s="300"/>
      <c r="D21" s="308"/>
      <c r="E21" s="309"/>
      <c r="F21" s="310"/>
      <c r="G21" s="285"/>
      <c r="H21" s="283"/>
      <c r="I21" s="313"/>
      <c r="J21" s="32"/>
      <c r="K21" s="32"/>
      <c r="L21" s="32"/>
      <c r="M21" s="32"/>
      <c r="N21" s="32"/>
      <c r="O21" s="32"/>
      <c r="P21" s="32"/>
      <c r="Q21" s="32"/>
      <c r="R21" s="32"/>
      <c r="S21" s="32"/>
      <c r="T21" s="32"/>
      <c r="U21" s="32"/>
      <c r="V21" s="32"/>
      <c r="W21" s="32"/>
      <c r="X21" s="32"/>
      <c r="Y21" s="32"/>
      <c r="Z21" s="32"/>
      <c r="AA21" s="32"/>
      <c r="AB21" s="32"/>
      <c r="AC21" s="32">
        <v>1</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4</v>
      </c>
      <c r="B22" s="262" t="s">
        <v>659</v>
      </c>
      <c r="C22" s="301" t="s">
        <v>660</v>
      </c>
      <c r="D22" s="267" t="s">
        <v>377</v>
      </c>
      <c r="E22" s="273">
        <v>28</v>
      </c>
      <c r="F22" s="286"/>
      <c r="G22" s="284">
        <f>ROUND(E22*F22,2)</f>
        <v>0</v>
      </c>
      <c r="H22" s="283" t="s">
        <v>519</v>
      </c>
      <c r="I22" s="313" t="s">
        <v>227</v>
      </c>
      <c r="J22" s="32"/>
      <c r="K22" s="32"/>
      <c r="L22" s="32"/>
      <c r="M22" s="32"/>
      <c r="N22" s="32"/>
      <c r="O22" s="32"/>
      <c r="P22" s="32"/>
      <c r="Q22" s="32"/>
      <c r="R22" s="32"/>
      <c r="S22" s="32"/>
      <c r="T22" s="32"/>
      <c r="U22" s="32"/>
      <c r="V22" s="32"/>
      <c r="W22" s="32"/>
      <c r="X22" s="32"/>
      <c r="Y22" s="32"/>
      <c r="Z22" s="32"/>
      <c r="AA22" s="32"/>
      <c r="AB22" s="32"/>
      <c r="AC22" s="32"/>
      <c r="AD22" s="32"/>
      <c r="AE22" s="32" t="s">
        <v>228</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661</v>
      </c>
      <c r="D23" s="268"/>
      <c r="E23" s="274">
        <v>28</v>
      </c>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59" t="s">
        <v>651</v>
      </c>
      <c r="C24" s="300"/>
      <c r="D24" s="308"/>
      <c r="E24" s="309"/>
      <c r="F24" s="310"/>
      <c r="G24" s="285"/>
      <c r="H24" s="283"/>
      <c r="I24" s="313"/>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662</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5</v>
      </c>
      <c r="B26" s="262" t="s">
        <v>663</v>
      </c>
      <c r="C26" s="301" t="s">
        <v>664</v>
      </c>
      <c r="D26" s="267" t="s">
        <v>377</v>
      </c>
      <c r="E26" s="273">
        <v>95</v>
      </c>
      <c r="F26" s="286"/>
      <c r="G26" s="284">
        <f>ROUND(E26*F26,2)</f>
        <v>0</v>
      </c>
      <c r="H26" s="283" t="s">
        <v>519</v>
      </c>
      <c r="I26" s="313" t="s">
        <v>227</v>
      </c>
      <c r="J26" s="32"/>
      <c r="K26" s="32"/>
      <c r="L26" s="32"/>
      <c r="M26" s="32"/>
      <c r="N26" s="32"/>
      <c r="O26" s="32"/>
      <c r="P26" s="32"/>
      <c r="Q26" s="32"/>
      <c r="R26" s="32"/>
      <c r="S26" s="32"/>
      <c r="T26" s="32"/>
      <c r="U26" s="32"/>
      <c r="V26" s="32"/>
      <c r="W26" s="32"/>
      <c r="X26" s="32"/>
      <c r="Y26" s="32"/>
      <c r="Z26" s="32"/>
      <c r="AA26" s="32"/>
      <c r="AB26" s="32"/>
      <c r="AC26" s="32"/>
      <c r="AD26" s="32"/>
      <c r="AE26" s="32" t="s">
        <v>228</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655</v>
      </c>
      <c r="D27" s="268"/>
      <c r="E27" s="274">
        <v>95</v>
      </c>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651</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662</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1</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6</v>
      </c>
      <c r="B30" s="262" t="s">
        <v>665</v>
      </c>
      <c r="C30" s="301" t="s">
        <v>666</v>
      </c>
      <c r="D30" s="267" t="s">
        <v>377</v>
      </c>
      <c r="E30" s="273">
        <v>97</v>
      </c>
      <c r="F30" s="286"/>
      <c r="G30" s="284">
        <f>ROUND(E30*F30,2)</f>
        <v>0</v>
      </c>
      <c r="H30" s="283" t="s">
        <v>519</v>
      </c>
      <c r="I30" s="313" t="s">
        <v>227</v>
      </c>
      <c r="J30" s="32"/>
      <c r="K30" s="32"/>
      <c r="L30" s="32"/>
      <c r="M30" s="32"/>
      <c r="N30" s="32"/>
      <c r="O30" s="32"/>
      <c r="P30" s="32"/>
      <c r="Q30" s="32"/>
      <c r="R30" s="32"/>
      <c r="S30" s="32"/>
      <c r="T30" s="32"/>
      <c r="U30" s="32"/>
      <c r="V30" s="32"/>
      <c r="W30" s="32"/>
      <c r="X30" s="32"/>
      <c r="Y30" s="32"/>
      <c r="Z30" s="32"/>
      <c r="AA30" s="32"/>
      <c r="AB30" s="32"/>
      <c r="AC30" s="32"/>
      <c r="AD30" s="32"/>
      <c r="AE30" s="32" t="s">
        <v>228</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658</v>
      </c>
      <c r="D31" s="268"/>
      <c r="E31" s="274">
        <v>97</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59" t="s">
        <v>651</v>
      </c>
      <c r="C32" s="300"/>
      <c r="D32" s="308"/>
      <c r="E32" s="309"/>
      <c r="F32" s="310"/>
      <c r="G32" s="285"/>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662</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v>1</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1">
        <v>7</v>
      </c>
      <c r="B34" s="262" t="s">
        <v>667</v>
      </c>
      <c r="C34" s="301" t="s">
        <v>668</v>
      </c>
      <c r="D34" s="267" t="s">
        <v>377</v>
      </c>
      <c r="E34" s="273">
        <v>28</v>
      </c>
      <c r="F34" s="286"/>
      <c r="G34" s="284">
        <f>ROUND(E34*F34,2)</f>
        <v>0</v>
      </c>
      <c r="H34" s="283" t="s">
        <v>519</v>
      </c>
      <c r="I34" s="313" t="s">
        <v>227</v>
      </c>
      <c r="J34" s="32"/>
      <c r="K34" s="32"/>
      <c r="L34" s="32"/>
      <c r="M34" s="32"/>
      <c r="N34" s="32"/>
      <c r="O34" s="32"/>
      <c r="P34" s="32"/>
      <c r="Q34" s="32"/>
      <c r="R34" s="32"/>
      <c r="S34" s="32"/>
      <c r="T34" s="32"/>
      <c r="U34" s="32"/>
      <c r="V34" s="32"/>
      <c r="W34" s="32"/>
      <c r="X34" s="32"/>
      <c r="Y34" s="32"/>
      <c r="Z34" s="32"/>
      <c r="AA34" s="32"/>
      <c r="AB34" s="32"/>
      <c r="AC34" s="32"/>
      <c r="AD34" s="32"/>
      <c r="AE34" s="32" t="s">
        <v>228</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661</v>
      </c>
      <c r="D35" s="268"/>
      <c r="E35" s="274">
        <v>28</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59" t="s">
        <v>669</v>
      </c>
      <c r="C36" s="300"/>
      <c r="D36" s="308"/>
      <c r="E36" s="309"/>
      <c r="F36" s="310"/>
      <c r="G36" s="285"/>
      <c r="H36" s="283"/>
      <c r="I36" s="313"/>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11">
        <v>8</v>
      </c>
      <c r="B37" s="262" t="s">
        <v>670</v>
      </c>
      <c r="C37" s="301" t="s">
        <v>671</v>
      </c>
      <c r="D37" s="267" t="s">
        <v>235</v>
      </c>
      <c r="E37" s="273">
        <v>39.6</v>
      </c>
      <c r="F37" s="286"/>
      <c r="G37" s="284">
        <f>ROUND(E37*F37,2)</f>
        <v>0</v>
      </c>
      <c r="H37" s="283" t="s">
        <v>519</v>
      </c>
      <c r="I37" s="313" t="s">
        <v>227</v>
      </c>
      <c r="J37" s="32"/>
      <c r="K37" s="32"/>
      <c r="L37" s="32"/>
      <c r="M37" s="32"/>
      <c r="N37" s="32"/>
      <c r="O37" s="32"/>
      <c r="P37" s="32"/>
      <c r="Q37" s="32"/>
      <c r="R37" s="32"/>
      <c r="S37" s="32"/>
      <c r="T37" s="32"/>
      <c r="U37" s="32"/>
      <c r="V37" s="32"/>
      <c r="W37" s="32"/>
      <c r="X37" s="32"/>
      <c r="Y37" s="32"/>
      <c r="Z37" s="32"/>
      <c r="AA37" s="32"/>
      <c r="AB37" s="32"/>
      <c r="AC37" s="32"/>
      <c r="AD37" s="32"/>
      <c r="AE37" s="32" t="s">
        <v>228</v>
      </c>
      <c r="AF37" s="32"/>
      <c r="AG37" s="32"/>
      <c r="AH37" s="32"/>
      <c r="AI37" s="32"/>
      <c r="AJ37" s="32"/>
      <c r="AK37" s="32"/>
      <c r="AL37" s="32"/>
      <c r="AM37" s="32">
        <v>15</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63"/>
      <c r="C38" s="302" t="s">
        <v>672</v>
      </c>
      <c r="D38" s="268"/>
      <c r="E38" s="274"/>
      <c r="F38" s="284"/>
      <c r="G38" s="284"/>
      <c r="H38" s="283"/>
      <c r="I38" s="3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63"/>
      <c r="C39" s="302" t="s">
        <v>673</v>
      </c>
      <c r="D39" s="268"/>
      <c r="E39" s="274">
        <v>39.6</v>
      </c>
      <c r="F39" s="284"/>
      <c r="G39" s="284"/>
      <c r="H39" s="283"/>
      <c r="I39" s="31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59" t="s">
        <v>674</v>
      </c>
      <c r="C40" s="300"/>
      <c r="D40" s="308"/>
      <c r="E40" s="309"/>
      <c r="F40" s="310"/>
      <c r="G40" s="285"/>
      <c r="H40" s="283"/>
      <c r="I40" s="313"/>
      <c r="J40" s="32"/>
      <c r="K40" s="32"/>
      <c r="L40" s="32"/>
      <c r="M40" s="32"/>
      <c r="N40" s="32"/>
      <c r="O40" s="32"/>
      <c r="P40" s="32"/>
      <c r="Q40" s="32"/>
      <c r="R40" s="32"/>
      <c r="S40" s="32"/>
      <c r="T40" s="32"/>
      <c r="U40" s="32"/>
      <c r="V40" s="32"/>
      <c r="W40" s="32"/>
      <c r="X40" s="32"/>
      <c r="Y40" s="32"/>
      <c r="Z40" s="32"/>
      <c r="AA40" s="32"/>
      <c r="AB40" s="32"/>
      <c r="AC40" s="32">
        <v>0</v>
      </c>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59" t="s">
        <v>675</v>
      </c>
      <c r="C41" s="300"/>
      <c r="D41" s="308"/>
      <c r="E41" s="309"/>
      <c r="F41" s="310"/>
      <c r="G41" s="285"/>
      <c r="H41" s="283"/>
      <c r="I41" s="313"/>
      <c r="J41" s="32"/>
      <c r="K41" s="32"/>
      <c r="L41" s="32"/>
      <c r="M41" s="32"/>
      <c r="N41" s="32"/>
      <c r="O41" s="32"/>
      <c r="P41" s="32"/>
      <c r="Q41" s="32"/>
      <c r="R41" s="32"/>
      <c r="S41" s="32"/>
      <c r="T41" s="32"/>
      <c r="U41" s="32"/>
      <c r="V41" s="32"/>
      <c r="W41" s="32"/>
      <c r="X41" s="32"/>
      <c r="Y41" s="32"/>
      <c r="Z41" s="32"/>
      <c r="AA41" s="32"/>
      <c r="AB41" s="32"/>
      <c r="AC41" s="32">
        <v>1</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676</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2</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11">
        <v>9</v>
      </c>
      <c r="B43" s="262" t="s">
        <v>677</v>
      </c>
      <c r="C43" s="301" t="s">
        <v>678</v>
      </c>
      <c r="D43" s="267" t="s">
        <v>235</v>
      </c>
      <c r="E43" s="273">
        <v>286</v>
      </c>
      <c r="F43" s="286"/>
      <c r="G43" s="284">
        <f>ROUND(E43*F43,2)</f>
        <v>0</v>
      </c>
      <c r="H43" s="283" t="s">
        <v>519</v>
      </c>
      <c r="I43" s="313" t="s">
        <v>227</v>
      </c>
      <c r="J43" s="32"/>
      <c r="K43" s="32"/>
      <c r="L43" s="32"/>
      <c r="M43" s="32"/>
      <c r="N43" s="32"/>
      <c r="O43" s="32"/>
      <c r="P43" s="32"/>
      <c r="Q43" s="32"/>
      <c r="R43" s="32"/>
      <c r="S43" s="32"/>
      <c r="T43" s="32"/>
      <c r="U43" s="32"/>
      <c r="V43" s="32"/>
      <c r="W43" s="32"/>
      <c r="X43" s="32"/>
      <c r="Y43" s="32"/>
      <c r="Z43" s="32"/>
      <c r="AA43" s="32"/>
      <c r="AB43" s="32"/>
      <c r="AC43" s="32"/>
      <c r="AD43" s="32"/>
      <c r="AE43" s="32" t="s">
        <v>228</v>
      </c>
      <c r="AF43" s="32"/>
      <c r="AG43" s="32"/>
      <c r="AH43" s="32"/>
      <c r="AI43" s="32"/>
      <c r="AJ43" s="32"/>
      <c r="AK43" s="32"/>
      <c r="AL43" s="32"/>
      <c r="AM43" s="32">
        <v>15</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7"/>
      <c r="B44" s="263"/>
      <c r="C44" s="302" t="s">
        <v>679</v>
      </c>
      <c r="D44" s="268"/>
      <c r="E44" s="274">
        <v>286</v>
      </c>
      <c r="F44" s="284"/>
      <c r="G44" s="284"/>
      <c r="H44" s="283"/>
      <c r="I44" s="313"/>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59" t="s">
        <v>674</v>
      </c>
      <c r="C45" s="300"/>
      <c r="D45" s="308"/>
      <c r="E45" s="309"/>
      <c r="F45" s="310"/>
      <c r="G45" s="285"/>
      <c r="H45" s="283"/>
      <c r="I45" s="313"/>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59" t="s">
        <v>675</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v>1</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59" t="s">
        <v>676</v>
      </c>
      <c r="C47" s="300"/>
      <c r="D47" s="308"/>
      <c r="E47" s="309"/>
      <c r="F47" s="310"/>
      <c r="G47" s="285"/>
      <c r="H47" s="283"/>
      <c r="I47" s="313"/>
      <c r="J47" s="32"/>
      <c r="K47" s="32"/>
      <c r="L47" s="32"/>
      <c r="M47" s="32"/>
      <c r="N47" s="32"/>
      <c r="O47" s="32"/>
      <c r="P47" s="32"/>
      <c r="Q47" s="32"/>
      <c r="R47" s="32"/>
      <c r="S47" s="32"/>
      <c r="T47" s="32"/>
      <c r="U47" s="32"/>
      <c r="V47" s="32"/>
      <c r="W47" s="32"/>
      <c r="X47" s="32"/>
      <c r="Y47" s="32"/>
      <c r="Z47" s="32"/>
      <c r="AA47" s="32"/>
      <c r="AB47" s="32"/>
      <c r="AC47" s="32">
        <v>2</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11">
        <v>10</v>
      </c>
      <c r="B48" s="262" t="s">
        <v>680</v>
      </c>
      <c r="C48" s="301" t="s">
        <v>681</v>
      </c>
      <c r="D48" s="267" t="s">
        <v>235</v>
      </c>
      <c r="E48" s="273">
        <v>286</v>
      </c>
      <c r="F48" s="286"/>
      <c r="G48" s="284">
        <f>ROUND(E48*F48,2)</f>
        <v>0</v>
      </c>
      <c r="H48" s="283" t="s">
        <v>519</v>
      </c>
      <c r="I48" s="313" t="s">
        <v>227</v>
      </c>
      <c r="J48" s="32"/>
      <c r="K48" s="32"/>
      <c r="L48" s="32"/>
      <c r="M48" s="32"/>
      <c r="N48" s="32"/>
      <c r="O48" s="32"/>
      <c r="P48" s="32"/>
      <c r="Q48" s="32"/>
      <c r="R48" s="32"/>
      <c r="S48" s="32"/>
      <c r="T48" s="32"/>
      <c r="U48" s="32"/>
      <c r="V48" s="32"/>
      <c r="W48" s="32"/>
      <c r="X48" s="32"/>
      <c r="Y48" s="32"/>
      <c r="Z48" s="32"/>
      <c r="AA48" s="32"/>
      <c r="AB48" s="32"/>
      <c r="AC48" s="32"/>
      <c r="AD48" s="32"/>
      <c r="AE48" s="32" t="s">
        <v>228</v>
      </c>
      <c r="AF48" s="32"/>
      <c r="AG48" s="32"/>
      <c r="AH48" s="32"/>
      <c r="AI48" s="32"/>
      <c r="AJ48" s="32"/>
      <c r="AK48" s="32"/>
      <c r="AL48" s="32"/>
      <c r="AM48" s="32">
        <v>15</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682</v>
      </c>
      <c r="D49" s="268"/>
      <c r="E49" s="274">
        <v>286</v>
      </c>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59" t="s">
        <v>683</v>
      </c>
      <c r="C50" s="300"/>
      <c r="D50" s="308"/>
      <c r="E50" s="309"/>
      <c r="F50" s="310"/>
      <c r="G50" s="285"/>
      <c r="H50" s="283"/>
      <c r="I50" s="313"/>
      <c r="J50" s="32"/>
      <c r="K50" s="32"/>
      <c r="L50" s="32"/>
      <c r="M50" s="32"/>
      <c r="N50" s="32"/>
      <c r="O50" s="32"/>
      <c r="P50" s="32"/>
      <c r="Q50" s="32"/>
      <c r="R50" s="32"/>
      <c r="S50" s="32"/>
      <c r="T50" s="32"/>
      <c r="U50" s="32"/>
      <c r="V50" s="32"/>
      <c r="W50" s="32"/>
      <c r="X50" s="32"/>
      <c r="Y50" s="32"/>
      <c r="Z50" s="32"/>
      <c r="AA50" s="32"/>
      <c r="AB50" s="32"/>
      <c r="AC50" s="32">
        <v>0</v>
      </c>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11">
        <v>11</v>
      </c>
      <c r="B51" s="262" t="s">
        <v>684</v>
      </c>
      <c r="C51" s="301" t="s">
        <v>685</v>
      </c>
      <c r="D51" s="267" t="s">
        <v>686</v>
      </c>
      <c r="E51" s="273">
        <v>2.8514200000000001</v>
      </c>
      <c r="F51" s="286"/>
      <c r="G51" s="284">
        <f>ROUND(E51*F51,2)</f>
        <v>0</v>
      </c>
      <c r="H51" s="283" t="s">
        <v>519</v>
      </c>
      <c r="I51" s="313" t="s">
        <v>227</v>
      </c>
      <c r="J51" s="32"/>
      <c r="K51" s="32"/>
      <c r="L51" s="32"/>
      <c r="M51" s="32"/>
      <c r="N51" s="32"/>
      <c r="O51" s="32"/>
      <c r="P51" s="32"/>
      <c r="Q51" s="32"/>
      <c r="R51" s="32"/>
      <c r="S51" s="32"/>
      <c r="T51" s="32"/>
      <c r="U51" s="32"/>
      <c r="V51" s="32"/>
      <c r="W51" s="32"/>
      <c r="X51" s="32"/>
      <c r="Y51" s="32"/>
      <c r="Z51" s="32"/>
      <c r="AA51" s="32"/>
      <c r="AB51" s="32"/>
      <c r="AC51" s="32"/>
      <c r="AD51" s="32"/>
      <c r="AE51" s="32" t="s">
        <v>228</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687</v>
      </c>
      <c r="D52" s="268"/>
      <c r="E52" s="274">
        <v>2.8514200000000001</v>
      </c>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688</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1">
        <v>12</v>
      </c>
      <c r="B54" s="262" t="s">
        <v>689</v>
      </c>
      <c r="C54" s="301" t="s">
        <v>690</v>
      </c>
      <c r="D54" s="267" t="s">
        <v>686</v>
      </c>
      <c r="E54" s="273">
        <v>3</v>
      </c>
      <c r="F54" s="286"/>
      <c r="G54" s="284">
        <f>ROUND(E54*F54,2)</f>
        <v>0</v>
      </c>
      <c r="H54" s="283" t="s">
        <v>519</v>
      </c>
      <c r="I54" s="313" t="s">
        <v>227</v>
      </c>
      <c r="J54" s="32"/>
      <c r="K54" s="32"/>
      <c r="L54" s="32"/>
      <c r="M54" s="32"/>
      <c r="N54" s="32"/>
      <c r="O54" s="32"/>
      <c r="P54" s="32"/>
      <c r="Q54" s="32"/>
      <c r="R54" s="32"/>
      <c r="S54" s="32"/>
      <c r="T54" s="32"/>
      <c r="U54" s="32"/>
      <c r="V54" s="32"/>
      <c r="W54" s="32"/>
      <c r="X54" s="32"/>
      <c r="Y54" s="32"/>
      <c r="Z54" s="32"/>
      <c r="AA54" s="32"/>
      <c r="AB54" s="32"/>
      <c r="AC54" s="32"/>
      <c r="AD54" s="32"/>
      <c r="AE54" s="32" t="s">
        <v>228</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691</v>
      </c>
      <c r="D55" s="268"/>
      <c r="E55" s="274">
        <v>3</v>
      </c>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59" t="s">
        <v>517</v>
      </c>
      <c r="C56" s="300"/>
      <c r="D56" s="308"/>
      <c r="E56" s="309"/>
      <c r="F56" s="310"/>
      <c r="G56" s="285"/>
      <c r="H56" s="283"/>
      <c r="I56" s="313"/>
      <c r="J56" s="32"/>
      <c r="K56" s="32"/>
      <c r="L56" s="32"/>
      <c r="M56" s="32"/>
      <c r="N56" s="32"/>
      <c r="O56" s="32"/>
      <c r="P56" s="32"/>
      <c r="Q56" s="32"/>
      <c r="R56" s="32"/>
      <c r="S56" s="32"/>
      <c r="T56" s="32"/>
      <c r="U56" s="32"/>
      <c r="V56" s="32"/>
      <c r="W56" s="32"/>
      <c r="X56" s="32"/>
      <c r="Y56" s="32"/>
      <c r="Z56" s="32"/>
      <c r="AA56" s="32"/>
      <c r="AB56" s="32"/>
      <c r="AC56" s="32">
        <v>0</v>
      </c>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59" t="s">
        <v>503</v>
      </c>
      <c r="C57" s="300"/>
      <c r="D57" s="308"/>
      <c r="E57" s="309"/>
      <c r="F57" s="310"/>
      <c r="G57" s="285"/>
      <c r="H57" s="283"/>
      <c r="I57" s="313"/>
      <c r="J57" s="32"/>
      <c r="K57" s="32"/>
      <c r="L57" s="32"/>
      <c r="M57" s="32"/>
      <c r="N57" s="32"/>
      <c r="O57" s="32"/>
      <c r="P57" s="32"/>
      <c r="Q57" s="32"/>
      <c r="R57" s="32"/>
      <c r="S57" s="32"/>
      <c r="T57" s="32"/>
      <c r="U57" s="32"/>
      <c r="V57" s="32"/>
      <c r="W57" s="32"/>
      <c r="X57" s="32"/>
      <c r="Y57" s="32"/>
      <c r="Z57" s="32"/>
      <c r="AA57" s="32"/>
      <c r="AB57" s="32"/>
      <c r="AC57" s="32"/>
      <c r="AD57" s="32"/>
      <c r="AE57" s="32" t="s">
        <v>222</v>
      </c>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v>13</v>
      </c>
      <c r="B58" s="263" t="s">
        <v>518</v>
      </c>
      <c r="C58" s="301" t="s">
        <v>505</v>
      </c>
      <c r="D58" s="267" t="s">
        <v>61</v>
      </c>
      <c r="E58" s="276"/>
      <c r="F58" s="286"/>
      <c r="G58" s="284">
        <f>ROUND(E58*F58,2)</f>
        <v>0</v>
      </c>
      <c r="H58" s="283" t="s">
        <v>519</v>
      </c>
      <c r="I58" s="313" t="s">
        <v>227</v>
      </c>
      <c r="J58" s="32"/>
      <c r="K58" s="32"/>
      <c r="L58" s="32"/>
      <c r="M58" s="32"/>
      <c r="N58" s="32"/>
      <c r="O58" s="32"/>
      <c r="P58" s="32"/>
      <c r="Q58" s="32"/>
      <c r="R58" s="32"/>
      <c r="S58" s="32"/>
      <c r="T58" s="32"/>
      <c r="U58" s="32"/>
      <c r="V58" s="32"/>
      <c r="W58" s="32"/>
      <c r="X58" s="32"/>
      <c r="Y58" s="32"/>
      <c r="Z58" s="32"/>
      <c r="AA58" s="32"/>
      <c r="AB58" s="32"/>
      <c r="AC58" s="32"/>
      <c r="AD58" s="32"/>
      <c r="AE58" s="32" t="s">
        <v>228</v>
      </c>
      <c r="AF58" s="32"/>
      <c r="AG58" s="32"/>
      <c r="AH58" s="32"/>
      <c r="AI58" s="32"/>
      <c r="AJ58" s="32"/>
      <c r="AK58" s="32"/>
      <c r="AL58" s="32"/>
      <c r="AM58" s="32">
        <v>15</v>
      </c>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63"/>
      <c r="C59" s="302" t="s">
        <v>506</v>
      </c>
      <c r="D59" s="268"/>
      <c r="E59" s="274"/>
      <c r="F59" s="284"/>
      <c r="G59" s="284"/>
      <c r="H59" s="283"/>
      <c r="I59" s="3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692</v>
      </c>
      <c r="D60" s="268"/>
      <c r="E60" s="274"/>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693</v>
      </c>
      <c r="D61" s="268"/>
      <c r="E61" s="274">
        <v>1500.5849000000001</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c r="A62" s="306" t="s">
        <v>218</v>
      </c>
      <c r="B62" s="261" t="s">
        <v>154</v>
      </c>
      <c r="C62" s="298" t="s">
        <v>155</v>
      </c>
      <c r="D62" s="265"/>
      <c r="E62" s="271"/>
      <c r="F62" s="287">
        <f>SUM(G63:G166)</f>
        <v>0</v>
      </c>
      <c r="G62" s="288"/>
      <c r="H62" s="280"/>
      <c r="I62" s="312"/>
      <c r="AE62" t="s">
        <v>219</v>
      </c>
    </row>
    <row r="63" spans="1:60" outlineLevel="1">
      <c r="A63" s="307"/>
      <c r="B63" s="258" t="s">
        <v>694</v>
      </c>
      <c r="C63" s="299"/>
      <c r="D63" s="266"/>
      <c r="E63" s="272"/>
      <c r="F63" s="281"/>
      <c r="G63" s="282"/>
      <c r="H63" s="283"/>
      <c r="I63" s="313"/>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1">
        <v>14</v>
      </c>
      <c r="B64" s="262" t="s">
        <v>695</v>
      </c>
      <c r="C64" s="301" t="s">
        <v>696</v>
      </c>
      <c r="D64" s="267" t="s">
        <v>235</v>
      </c>
      <c r="E64" s="273">
        <v>286</v>
      </c>
      <c r="F64" s="286"/>
      <c r="G64" s="284">
        <f>ROUND(E64*F64,2)</f>
        <v>0</v>
      </c>
      <c r="H64" s="283" t="s">
        <v>592</v>
      </c>
      <c r="I64" s="313" t="s">
        <v>227</v>
      </c>
      <c r="J64" s="32"/>
      <c r="K64" s="32"/>
      <c r="L64" s="32"/>
      <c r="M64" s="32"/>
      <c r="N64" s="32"/>
      <c r="O64" s="32"/>
      <c r="P64" s="32"/>
      <c r="Q64" s="32"/>
      <c r="R64" s="32"/>
      <c r="S64" s="32"/>
      <c r="T64" s="32"/>
      <c r="U64" s="32"/>
      <c r="V64" s="32"/>
      <c r="W64" s="32"/>
      <c r="X64" s="32"/>
      <c r="Y64" s="32"/>
      <c r="Z64" s="32"/>
      <c r="AA64" s="32"/>
      <c r="AB64" s="32"/>
      <c r="AC64" s="32"/>
      <c r="AD64" s="32"/>
      <c r="AE64" s="32" t="s">
        <v>228</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650</v>
      </c>
      <c r="D65" s="268"/>
      <c r="E65" s="274">
        <v>286</v>
      </c>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59" t="s">
        <v>697</v>
      </c>
      <c r="C66" s="300"/>
      <c r="D66" s="308"/>
      <c r="E66" s="309"/>
      <c r="F66" s="310"/>
      <c r="G66" s="285"/>
      <c r="H66" s="283"/>
      <c r="I66" s="313"/>
      <c r="J66" s="32"/>
      <c r="K66" s="32"/>
      <c r="L66" s="32"/>
      <c r="M66" s="32"/>
      <c r="N66" s="32"/>
      <c r="O66" s="32"/>
      <c r="P66" s="32"/>
      <c r="Q66" s="32"/>
      <c r="R66" s="32"/>
      <c r="S66" s="32"/>
      <c r="T66" s="32"/>
      <c r="U66" s="32"/>
      <c r="V66" s="32"/>
      <c r="W66" s="32"/>
      <c r="X66" s="32"/>
      <c r="Y66" s="32"/>
      <c r="Z66" s="32"/>
      <c r="AA66" s="32"/>
      <c r="AB66" s="32"/>
      <c r="AC66" s="32">
        <v>0</v>
      </c>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11">
        <v>15</v>
      </c>
      <c r="B67" s="262" t="s">
        <v>698</v>
      </c>
      <c r="C67" s="301" t="s">
        <v>699</v>
      </c>
      <c r="D67" s="267" t="s">
        <v>377</v>
      </c>
      <c r="E67" s="273">
        <v>1.8</v>
      </c>
      <c r="F67" s="286"/>
      <c r="G67" s="284">
        <f>ROUND(E67*F67,2)</f>
        <v>0</v>
      </c>
      <c r="H67" s="283" t="s">
        <v>592</v>
      </c>
      <c r="I67" s="313" t="s">
        <v>227</v>
      </c>
      <c r="J67" s="32"/>
      <c r="K67" s="32"/>
      <c r="L67" s="32"/>
      <c r="M67" s="32"/>
      <c r="N67" s="32"/>
      <c r="O67" s="32"/>
      <c r="P67" s="32"/>
      <c r="Q67" s="32"/>
      <c r="R67" s="32"/>
      <c r="S67" s="32"/>
      <c r="T67" s="32"/>
      <c r="U67" s="32"/>
      <c r="V67" s="32"/>
      <c r="W67" s="32"/>
      <c r="X67" s="32"/>
      <c r="Y67" s="32"/>
      <c r="Z67" s="32"/>
      <c r="AA67" s="32"/>
      <c r="AB67" s="32"/>
      <c r="AC67" s="32"/>
      <c r="AD67" s="32"/>
      <c r="AE67" s="32" t="s">
        <v>228</v>
      </c>
      <c r="AF67" s="32"/>
      <c r="AG67" s="32"/>
      <c r="AH67" s="32"/>
      <c r="AI67" s="32"/>
      <c r="AJ67" s="32"/>
      <c r="AK67" s="32"/>
      <c r="AL67" s="32"/>
      <c r="AM67" s="32">
        <v>15</v>
      </c>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700</v>
      </c>
      <c r="D68" s="268"/>
      <c r="E68" s="274">
        <v>1.8</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1">
        <v>16</v>
      </c>
      <c r="B69" s="262" t="s">
        <v>701</v>
      </c>
      <c r="C69" s="301" t="s">
        <v>702</v>
      </c>
      <c r="D69" s="267" t="s">
        <v>377</v>
      </c>
      <c r="E69" s="273">
        <v>72</v>
      </c>
      <c r="F69" s="286"/>
      <c r="G69" s="284">
        <f>ROUND(E69*F69,2)</f>
        <v>0</v>
      </c>
      <c r="H69" s="283" t="s">
        <v>592</v>
      </c>
      <c r="I69" s="313" t="s">
        <v>227</v>
      </c>
      <c r="J69" s="32"/>
      <c r="K69" s="32"/>
      <c r="L69" s="32"/>
      <c r="M69" s="32"/>
      <c r="N69" s="32"/>
      <c r="O69" s="32"/>
      <c r="P69" s="32"/>
      <c r="Q69" s="32"/>
      <c r="R69" s="32"/>
      <c r="S69" s="32"/>
      <c r="T69" s="32"/>
      <c r="U69" s="32"/>
      <c r="V69" s="32"/>
      <c r="W69" s="32"/>
      <c r="X69" s="32"/>
      <c r="Y69" s="32"/>
      <c r="Z69" s="32"/>
      <c r="AA69" s="32"/>
      <c r="AB69" s="32"/>
      <c r="AC69" s="32"/>
      <c r="AD69" s="32"/>
      <c r="AE69" s="32" t="s">
        <v>228</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703</v>
      </c>
      <c r="D70" s="268"/>
      <c r="E70" s="274">
        <v>72</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59" t="s">
        <v>704</v>
      </c>
      <c r="C71" s="300"/>
      <c r="D71" s="308"/>
      <c r="E71" s="309"/>
      <c r="F71" s="310"/>
      <c r="G71" s="285"/>
      <c r="H71" s="283"/>
      <c r="I71" s="313"/>
      <c r="J71" s="32"/>
      <c r="K71" s="32"/>
      <c r="L71" s="32"/>
      <c r="M71" s="32"/>
      <c r="N71" s="32"/>
      <c r="O71" s="32"/>
      <c r="P71" s="32"/>
      <c r="Q71" s="32"/>
      <c r="R71" s="32"/>
      <c r="S71" s="32"/>
      <c r="T71" s="32"/>
      <c r="U71" s="32"/>
      <c r="V71" s="32"/>
      <c r="W71" s="32"/>
      <c r="X71" s="32"/>
      <c r="Y71" s="32"/>
      <c r="Z71" s="32"/>
      <c r="AA71" s="32"/>
      <c r="AB71" s="32"/>
      <c r="AC71" s="32">
        <v>0</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59" t="s">
        <v>705</v>
      </c>
      <c r="C72" s="300"/>
      <c r="D72" s="308"/>
      <c r="E72" s="309"/>
      <c r="F72" s="310"/>
      <c r="G72" s="285"/>
      <c r="H72" s="283"/>
      <c r="I72" s="313"/>
      <c r="J72" s="32"/>
      <c r="K72" s="32"/>
      <c r="L72" s="32"/>
      <c r="M72" s="32"/>
      <c r="N72" s="32"/>
      <c r="O72" s="32"/>
      <c r="P72" s="32"/>
      <c r="Q72" s="32"/>
      <c r="R72" s="32"/>
      <c r="S72" s="32"/>
      <c r="T72" s="32"/>
      <c r="U72" s="32"/>
      <c r="V72" s="32"/>
      <c r="W72" s="32"/>
      <c r="X72" s="32"/>
      <c r="Y72" s="32"/>
      <c r="Z72" s="32"/>
      <c r="AA72" s="32"/>
      <c r="AB72" s="32"/>
      <c r="AC72" s="32">
        <v>1</v>
      </c>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11">
        <v>17</v>
      </c>
      <c r="B73" s="262" t="s">
        <v>706</v>
      </c>
      <c r="C73" s="301" t="s">
        <v>707</v>
      </c>
      <c r="D73" s="267" t="s">
        <v>235</v>
      </c>
      <c r="E73" s="273">
        <v>4</v>
      </c>
      <c r="F73" s="286"/>
      <c r="G73" s="284">
        <f>ROUND(E73*F73,2)</f>
        <v>0</v>
      </c>
      <c r="H73" s="283" t="s">
        <v>592</v>
      </c>
      <c r="I73" s="313" t="s">
        <v>227</v>
      </c>
      <c r="J73" s="32"/>
      <c r="K73" s="32"/>
      <c r="L73" s="32"/>
      <c r="M73" s="32"/>
      <c r="N73" s="32"/>
      <c r="O73" s="32"/>
      <c r="P73" s="32"/>
      <c r="Q73" s="32"/>
      <c r="R73" s="32"/>
      <c r="S73" s="32"/>
      <c r="T73" s="32"/>
      <c r="U73" s="32"/>
      <c r="V73" s="32"/>
      <c r="W73" s="32"/>
      <c r="X73" s="32"/>
      <c r="Y73" s="32"/>
      <c r="Z73" s="32"/>
      <c r="AA73" s="32"/>
      <c r="AB73" s="32"/>
      <c r="AC73" s="32"/>
      <c r="AD73" s="32"/>
      <c r="AE73" s="32" t="s">
        <v>228</v>
      </c>
      <c r="AF73" s="32"/>
      <c r="AG73" s="32"/>
      <c r="AH73" s="32"/>
      <c r="AI73" s="32"/>
      <c r="AJ73" s="32"/>
      <c r="AK73" s="32"/>
      <c r="AL73" s="32"/>
      <c r="AM73" s="32">
        <v>15</v>
      </c>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708</v>
      </c>
      <c r="D74" s="268"/>
      <c r="E74" s="274">
        <v>4</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709</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11">
        <v>18</v>
      </c>
      <c r="B76" s="262" t="s">
        <v>710</v>
      </c>
      <c r="C76" s="301" t="s">
        <v>711</v>
      </c>
      <c r="D76" s="267" t="s">
        <v>377</v>
      </c>
      <c r="E76" s="273">
        <v>72</v>
      </c>
      <c r="F76" s="286"/>
      <c r="G76" s="284">
        <f>ROUND(E76*F76,2)</f>
        <v>0</v>
      </c>
      <c r="H76" s="283" t="s">
        <v>592</v>
      </c>
      <c r="I76" s="313" t="s">
        <v>227</v>
      </c>
      <c r="J76" s="32"/>
      <c r="K76" s="32"/>
      <c r="L76" s="32"/>
      <c r="M76" s="32"/>
      <c r="N76" s="32"/>
      <c r="O76" s="32"/>
      <c r="P76" s="32"/>
      <c r="Q76" s="32"/>
      <c r="R76" s="32"/>
      <c r="S76" s="32"/>
      <c r="T76" s="32"/>
      <c r="U76" s="32"/>
      <c r="V76" s="32"/>
      <c r="W76" s="32"/>
      <c r="X76" s="32"/>
      <c r="Y76" s="32"/>
      <c r="Z76" s="32"/>
      <c r="AA76" s="32"/>
      <c r="AB76" s="32"/>
      <c r="AC76" s="32"/>
      <c r="AD76" s="32"/>
      <c r="AE76" s="32" t="s">
        <v>228</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63"/>
      <c r="C77" s="302" t="s">
        <v>712</v>
      </c>
      <c r="D77" s="268"/>
      <c r="E77" s="274">
        <v>72</v>
      </c>
      <c r="F77" s="284"/>
      <c r="G77" s="284"/>
      <c r="H77" s="283"/>
      <c r="I77" s="31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59" t="s">
        <v>713</v>
      </c>
      <c r="C78" s="300"/>
      <c r="D78" s="308"/>
      <c r="E78" s="309"/>
      <c r="F78" s="310"/>
      <c r="G78" s="285"/>
      <c r="H78" s="283"/>
      <c r="I78" s="313"/>
      <c r="J78" s="32"/>
      <c r="K78" s="32"/>
      <c r="L78" s="32"/>
      <c r="M78" s="32"/>
      <c r="N78" s="32"/>
      <c r="O78" s="32"/>
      <c r="P78" s="32"/>
      <c r="Q78" s="32"/>
      <c r="R78" s="32"/>
      <c r="S78" s="32"/>
      <c r="T78" s="32"/>
      <c r="U78" s="32"/>
      <c r="V78" s="32"/>
      <c r="W78" s="32"/>
      <c r="X78" s="32"/>
      <c r="Y78" s="32"/>
      <c r="Z78" s="32"/>
      <c r="AA78" s="32"/>
      <c r="AB78" s="32"/>
      <c r="AC78" s="32">
        <v>0</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11">
        <v>19</v>
      </c>
      <c r="B79" s="262" t="s">
        <v>714</v>
      </c>
      <c r="C79" s="301" t="s">
        <v>715</v>
      </c>
      <c r="D79" s="267" t="s">
        <v>225</v>
      </c>
      <c r="E79" s="273">
        <v>4</v>
      </c>
      <c r="F79" s="286"/>
      <c r="G79" s="284">
        <f>ROUND(E79*F79,2)</f>
        <v>0</v>
      </c>
      <c r="H79" s="283" t="s">
        <v>592</v>
      </c>
      <c r="I79" s="313" t="s">
        <v>227</v>
      </c>
      <c r="J79" s="32"/>
      <c r="K79" s="32"/>
      <c r="L79" s="32"/>
      <c r="M79" s="32"/>
      <c r="N79" s="32"/>
      <c r="O79" s="32"/>
      <c r="P79" s="32"/>
      <c r="Q79" s="32"/>
      <c r="R79" s="32"/>
      <c r="S79" s="32"/>
      <c r="T79" s="32"/>
      <c r="U79" s="32"/>
      <c r="V79" s="32"/>
      <c r="W79" s="32"/>
      <c r="X79" s="32"/>
      <c r="Y79" s="32"/>
      <c r="Z79" s="32"/>
      <c r="AA79" s="32"/>
      <c r="AB79" s="32"/>
      <c r="AC79" s="32"/>
      <c r="AD79" s="32"/>
      <c r="AE79" s="32" t="s">
        <v>228</v>
      </c>
      <c r="AF79" s="32"/>
      <c r="AG79" s="32"/>
      <c r="AH79" s="32"/>
      <c r="AI79" s="32"/>
      <c r="AJ79" s="32"/>
      <c r="AK79" s="32"/>
      <c r="AL79" s="32"/>
      <c r="AM79" s="32">
        <v>15</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716</v>
      </c>
      <c r="D80" s="268"/>
      <c r="E80" s="274">
        <v>4</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59" t="s">
        <v>717</v>
      </c>
      <c r="C81" s="300"/>
      <c r="D81" s="308"/>
      <c r="E81" s="309"/>
      <c r="F81" s="310"/>
      <c r="G81" s="285"/>
      <c r="H81" s="283"/>
      <c r="I81" s="313"/>
      <c r="J81" s="32"/>
      <c r="K81" s="32"/>
      <c r="L81" s="32"/>
      <c r="M81" s="32"/>
      <c r="N81" s="32"/>
      <c r="O81" s="32"/>
      <c r="P81" s="32"/>
      <c r="Q81" s="32"/>
      <c r="R81" s="32"/>
      <c r="S81" s="32"/>
      <c r="T81" s="32"/>
      <c r="U81" s="32"/>
      <c r="V81" s="32"/>
      <c r="W81" s="32"/>
      <c r="X81" s="32"/>
      <c r="Y81" s="32"/>
      <c r="Z81" s="32"/>
      <c r="AA81" s="32"/>
      <c r="AB81" s="32"/>
      <c r="AC81" s="32">
        <v>0</v>
      </c>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11">
        <v>20</v>
      </c>
      <c r="B82" s="262" t="s">
        <v>718</v>
      </c>
      <c r="C82" s="301" t="s">
        <v>719</v>
      </c>
      <c r="D82" s="267" t="s">
        <v>377</v>
      </c>
      <c r="E82" s="273">
        <v>13.1</v>
      </c>
      <c r="F82" s="286"/>
      <c r="G82" s="284">
        <f>ROUND(E82*F82,2)</f>
        <v>0</v>
      </c>
      <c r="H82" s="283" t="s">
        <v>592</v>
      </c>
      <c r="I82" s="313" t="s">
        <v>227</v>
      </c>
      <c r="J82" s="32"/>
      <c r="K82" s="32"/>
      <c r="L82" s="32"/>
      <c r="M82" s="32"/>
      <c r="N82" s="32"/>
      <c r="O82" s="32"/>
      <c r="P82" s="32"/>
      <c r="Q82" s="32"/>
      <c r="R82" s="32"/>
      <c r="S82" s="32"/>
      <c r="T82" s="32"/>
      <c r="U82" s="32"/>
      <c r="V82" s="32"/>
      <c r="W82" s="32"/>
      <c r="X82" s="32"/>
      <c r="Y82" s="32"/>
      <c r="Z82" s="32"/>
      <c r="AA82" s="32"/>
      <c r="AB82" s="32"/>
      <c r="AC82" s="32"/>
      <c r="AD82" s="32"/>
      <c r="AE82" s="32" t="s">
        <v>228</v>
      </c>
      <c r="AF82" s="32"/>
      <c r="AG82" s="32"/>
      <c r="AH82" s="32"/>
      <c r="AI82" s="32"/>
      <c r="AJ82" s="32"/>
      <c r="AK82" s="32"/>
      <c r="AL82" s="32"/>
      <c r="AM82" s="32">
        <v>15</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720</v>
      </c>
      <c r="D83" s="268"/>
      <c r="E83" s="274">
        <v>13.1</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11">
        <v>21</v>
      </c>
      <c r="B84" s="262" t="s">
        <v>721</v>
      </c>
      <c r="C84" s="301" t="s">
        <v>722</v>
      </c>
      <c r="D84" s="267" t="s">
        <v>377</v>
      </c>
      <c r="E84" s="273">
        <v>57.1</v>
      </c>
      <c r="F84" s="286"/>
      <c r="G84" s="284">
        <f>ROUND(E84*F84,2)</f>
        <v>0</v>
      </c>
      <c r="H84" s="283" t="s">
        <v>592</v>
      </c>
      <c r="I84" s="313" t="s">
        <v>227</v>
      </c>
      <c r="J84" s="32"/>
      <c r="K84" s="32"/>
      <c r="L84" s="32"/>
      <c r="M84" s="32"/>
      <c r="N84" s="32"/>
      <c r="O84" s="32"/>
      <c r="P84" s="32"/>
      <c r="Q84" s="32"/>
      <c r="R84" s="32"/>
      <c r="S84" s="32"/>
      <c r="T84" s="32"/>
      <c r="U84" s="32"/>
      <c r="V84" s="32"/>
      <c r="W84" s="32"/>
      <c r="X84" s="32"/>
      <c r="Y84" s="32"/>
      <c r="Z84" s="32"/>
      <c r="AA84" s="32"/>
      <c r="AB84" s="32"/>
      <c r="AC84" s="32"/>
      <c r="AD84" s="32"/>
      <c r="AE84" s="32" t="s">
        <v>228</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723</v>
      </c>
      <c r="D85" s="268"/>
      <c r="E85" s="274">
        <v>57.1</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59" t="s">
        <v>724</v>
      </c>
      <c r="C86" s="300"/>
      <c r="D86" s="308"/>
      <c r="E86" s="309"/>
      <c r="F86" s="310"/>
      <c r="G86" s="285"/>
      <c r="H86" s="283"/>
      <c r="I86" s="313"/>
      <c r="J86" s="32"/>
      <c r="K86" s="32"/>
      <c r="L86" s="32"/>
      <c r="M86" s="32"/>
      <c r="N86" s="32"/>
      <c r="O86" s="32"/>
      <c r="P86" s="32"/>
      <c r="Q86" s="32"/>
      <c r="R86" s="32"/>
      <c r="S86" s="32"/>
      <c r="T86" s="32"/>
      <c r="U86" s="32"/>
      <c r="V86" s="32"/>
      <c r="W86" s="32"/>
      <c r="X86" s="32"/>
      <c r="Y86" s="32"/>
      <c r="Z86" s="32"/>
      <c r="AA86" s="32"/>
      <c r="AB86" s="32"/>
      <c r="AC86" s="32">
        <v>0</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11">
        <v>22</v>
      </c>
      <c r="B87" s="262" t="s">
        <v>725</v>
      </c>
      <c r="C87" s="301" t="s">
        <v>726</v>
      </c>
      <c r="D87" s="267" t="s">
        <v>377</v>
      </c>
      <c r="E87" s="273">
        <v>27</v>
      </c>
      <c r="F87" s="286"/>
      <c r="G87" s="284">
        <f>ROUND(E87*F87,2)</f>
        <v>0</v>
      </c>
      <c r="H87" s="283" t="s">
        <v>592</v>
      </c>
      <c r="I87" s="313" t="s">
        <v>227</v>
      </c>
      <c r="J87" s="32"/>
      <c r="K87" s="32"/>
      <c r="L87" s="32"/>
      <c r="M87" s="32"/>
      <c r="N87" s="32"/>
      <c r="O87" s="32"/>
      <c r="P87" s="32"/>
      <c r="Q87" s="32"/>
      <c r="R87" s="32"/>
      <c r="S87" s="32"/>
      <c r="T87" s="32"/>
      <c r="U87" s="32"/>
      <c r="V87" s="32"/>
      <c r="W87" s="32"/>
      <c r="X87" s="32"/>
      <c r="Y87" s="32"/>
      <c r="Z87" s="32"/>
      <c r="AA87" s="32"/>
      <c r="AB87" s="32"/>
      <c r="AC87" s="32"/>
      <c r="AD87" s="32"/>
      <c r="AE87" s="32" t="s">
        <v>228</v>
      </c>
      <c r="AF87" s="32"/>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63"/>
      <c r="C88" s="302" t="s">
        <v>727</v>
      </c>
      <c r="D88" s="268"/>
      <c r="E88" s="274">
        <v>27</v>
      </c>
      <c r="F88" s="284"/>
      <c r="G88" s="284"/>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7"/>
      <c r="B89" s="259" t="s">
        <v>728</v>
      </c>
      <c r="C89" s="300"/>
      <c r="D89" s="308"/>
      <c r="E89" s="309"/>
      <c r="F89" s="310"/>
      <c r="G89" s="285"/>
      <c r="H89" s="283"/>
      <c r="I89" s="313"/>
      <c r="J89" s="32"/>
      <c r="K89" s="32"/>
      <c r="L89" s="32"/>
      <c r="M89" s="32"/>
      <c r="N89" s="32"/>
      <c r="O89" s="32"/>
      <c r="P89" s="32"/>
      <c r="Q89" s="32"/>
      <c r="R89" s="32"/>
      <c r="S89" s="32"/>
      <c r="T89" s="32"/>
      <c r="U89" s="32"/>
      <c r="V89" s="32"/>
      <c r="W89" s="32"/>
      <c r="X89" s="32"/>
      <c r="Y89" s="32"/>
      <c r="Z89" s="32"/>
      <c r="AA89" s="32"/>
      <c r="AB89" s="32"/>
      <c r="AC89" s="32">
        <v>0</v>
      </c>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59" t="s">
        <v>729</v>
      </c>
      <c r="C90" s="300"/>
      <c r="D90" s="308"/>
      <c r="E90" s="309"/>
      <c r="F90" s="310"/>
      <c r="G90" s="285"/>
      <c r="H90" s="283"/>
      <c r="I90" s="313"/>
      <c r="J90" s="32"/>
      <c r="K90" s="32"/>
      <c r="L90" s="32"/>
      <c r="M90" s="32"/>
      <c r="N90" s="32"/>
      <c r="O90" s="32"/>
      <c r="P90" s="32"/>
      <c r="Q90" s="32"/>
      <c r="R90" s="32"/>
      <c r="S90" s="32"/>
      <c r="T90" s="32"/>
      <c r="U90" s="32"/>
      <c r="V90" s="32"/>
      <c r="W90" s="32"/>
      <c r="X90" s="32"/>
      <c r="Y90" s="32"/>
      <c r="Z90" s="32"/>
      <c r="AA90" s="32"/>
      <c r="AB90" s="32"/>
      <c r="AC90" s="32">
        <v>1</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20.399999999999999" outlineLevel="1">
      <c r="A91" s="311">
        <v>23</v>
      </c>
      <c r="B91" s="262" t="s">
        <v>730</v>
      </c>
      <c r="C91" s="301" t="s">
        <v>731</v>
      </c>
      <c r="D91" s="267" t="s">
        <v>235</v>
      </c>
      <c r="E91" s="273">
        <v>286</v>
      </c>
      <c r="F91" s="286"/>
      <c r="G91" s="284">
        <f>ROUND(E91*F91,2)</f>
        <v>0</v>
      </c>
      <c r="H91" s="283" t="s">
        <v>592</v>
      </c>
      <c r="I91" s="313" t="s">
        <v>257</v>
      </c>
      <c r="J91" s="32"/>
      <c r="K91" s="32"/>
      <c r="L91" s="32"/>
      <c r="M91" s="32"/>
      <c r="N91" s="32"/>
      <c r="O91" s="32"/>
      <c r="P91" s="32"/>
      <c r="Q91" s="32"/>
      <c r="R91" s="32"/>
      <c r="S91" s="32"/>
      <c r="T91" s="32"/>
      <c r="U91" s="32"/>
      <c r="V91" s="32"/>
      <c r="W91" s="32"/>
      <c r="X91" s="32"/>
      <c r="Y91" s="32"/>
      <c r="Z91" s="32"/>
      <c r="AA91" s="32"/>
      <c r="AB91" s="32"/>
      <c r="AC91" s="32"/>
      <c r="AD91" s="32"/>
      <c r="AE91" s="32" t="s">
        <v>258</v>
      </c>
      <c r="AF91" s="32" t="s">
        <v>259</v>
      </c>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3" t="s">
        <v>732</v>
      </c>
      <c r="D92" s="269"/>
      <c r="E92" s="275"/>
      <c r="F92" s="289"/>
      <c r="G92" s="290"/>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251" t="str">
        <f>C92</f>
        <v>včetně větrací mřížky a spojovacích prostředků.</v>
      </c>
      <c r="BB92" s="32"/>
      <c r="BC92" s="32"/>
      <c r="BD92" s="32"/>
      <c r="BE92" s="32"/>
      <c r="BF92" s="32"/>
      <c r="BG92" s="32"/>
      <c r="BH92" s="32"/>
    </row>
    <row r="93" spans="1:60" outlineLevel="1">
      <c r="A93" s="307"/>
      <c r="B93" s="263"/>
      <c r="C93" s="302" t="s">
        <v>679</v>
      </c>
      <c r="D93" s="268"/>
      <c r="E93" s="274">
        <v>286</v>
      </c>
      <c r="F93" s="284"/>
      <c r="G93" s="284"/>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59" t="s">
        <v>728</v>
      </c>
      <c r="C94" s="300"/>
      <c r="D94" s="308"/>
      <c r="E94" s="309"/>
      <c r="F94" s="310"/>
      <c r="G94" s="285"/>
      <c r="H94" s="283"/>
      <c r="I94" s="313"/>
      <c r="J94" s="32"/>
      <c r="K94" s="32"/>
      <c r="L94" s="32"/>
      <c r="M94" s="32"/>
      <c r="N94" s="32"/>
      <c r="O94" s="32"/>
      <c r="P94" s="32"/>
      <c r="Q94" s="32"/>
      <c r="R94" s="32"/>
      <c r="S94" s="32"/>
      <c r="T94" s="32"/>
      <c r="U94" s="32"/>
      <c r="V94" s="32"/>
      <c r="W94" s="32"/>
      <c r="X94" s="32"/>
      <c r="Y94" s="32"/>
      <c r="Z94" s="32"/>
      <c r="AA94" s="32"/>
      <c r="AB94" s="32"/>
      <c r="AC94" s="32">
        <v>0</v>
      </c>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59" t="s">
        <v>729</v>
      </c>
      <c r="C95" s="300"/>
      <c r="D95" s="308"/>
      <c r="E95" s="309"/>
      <c r="F95" s="310"/>
      <c r="G95" s="285"/>
      <c r="H95" s="283"/>
      <c r="I95" s="313"/>
      <c r="J95" s="32"/>
      <c r="K95" s="32"/>
      <c r="L95" s="32"/>
      <c r="M95" s="32"/>
      <c r="N95" s="32"/>
      <c r="O95" s="32"/>
      <c r="P95" s="32"/>
      <c r="Q95" s="32"/>
      <c r="R95" s="32"/>
      <c r="S95" s="32"/>
      <c r="T95" s="32"/>
      <c r="U95" s="32"/>
      <c r="V95" s="32"/>
      <c r="W95" s="32"/>
      <c r="X95" s="32"/>
      <c r="Y95" s="32"/>
      <c r="Z95" s="32"/>
      <c r="AA95" s="32"/>
      <c r="AB95" s="32"/>
      <c r="AC95" s="32">
        <v>1</v>
      </c>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11">
        <v>24</v>
      </c>
      <c r="B96" s="262" t="s">
        <v>733</v>
      </c>
      <c r="C96" s="301" t="s">
        <v>734</v>
      </c>
      <c r="D96" s="267" t="s">
        <v>377</v>
      </c>
      <c r="E96" s="273">
        <v>57.1</v>
      </c>
      <c r="F96" s="286"/>
      <c r="G96" s="284">
        <f>ROUND(E96*F96,2)</f>
        <v>0</v>
      </c>
      <c r="H96" s="283" t="s">
        <v>592</v>
      </c>
      <c r="I96" s="313" t="s">
        <v>257</v>
      </c>
      <c r="J96" s="32"/>
      <c r="K96" s="32"/>
      <c r="L96" s="32"/>
      <c r="M96" s="32"/>
      <c r="N96" s="32"/>
      <c r="O96" s="32"/>
      <c r="P96" s="32"/>
      <c r="Q96" s="32"/>
      <c r="R96" s="32"/>
      <c r="S96" s="32"/>
      <c r="T96" s="32"/>
      <c r="U96" s="32"/>
      <c r="V96" s="32"/>
      <c r="W96" s="32"/>
      <c r="X96" s="32"/>
      <c r="Y96" s="32"/>
      <c r="Z96" s="32"/>
      <c r="AA96" s="32"/>
      <c r="AB96" s="32"/>
      <c r="AC96" s="32"/>
      <c r="AD96" s="32"/>
      <c r="AE96" s="32" t="s">
        <v>258</v>
      </c>
      <c r="AF96" s="32" t="s">
        <v>259</v>
      </c>
      <c r="AG96" s="32"/>
      <c r="AH96" s="32"/>
      <c r="AI96" s="32"/>
      <c r="AJ96" s="32"/>
      <c r="AK96" s="32"/>
      <c r="AL96" s="32"/>
      <c r="AM96" s="32">
        <v>15</v>
      </c>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63"/>
      <c r="C97" s="303" t="s">
        <v>735</v>
      </c>
      <c r="D97" s="269"/>
      <c r="E97" s="275"/>
      <c r="F97" s="289"/>
      <c r="G97" s="290"/>
      <c r="H97" s="283"/>
      <c r="I97" s="31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251" t="str">
        <f>C97</f>
        <v>včetně koncovek, těsnění a spojovacích prostředků.</v>
      </c>
      <c r="BB97" s="32"/>
      <c r="BC97" s="32"/>
      <c r="BD97" s="32"/>
      <c r="BE97" s="32"/>
      <c r="BF97" s="32"/>
      <c r="BG97" s="32"/>
      <c r="BH97" s="32"/>
    </row>
    <row r="98" spans="1:60" outlineLevel="1">
      <c r="A98" s="307"/>
      <c r="B98" s="263"/>
      <c r="C98" s="302" t="s">
        <v>736</v>
      </c>
      <c r="D98" s="268"/>
      <c r="E98" s="274">
        <v>16</v>
      </c>
      <c r="F98" s="284"/>
      <c r="G98" s="284"/>
      <c r="H98" s="283"/>
      <c r="I98" s="31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2" t="s">
        <v>737</v>
      </c>
      <c r="D99" s="268"/>
      <c r="E99" s="274">
        <v>41.1</v>
      </c>
      <c r="F99" s="284"/>
      <c r="G99" s="284"/>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59" t="s">
        <v>728</v>
      </c>
      <c r="C100" s="300"/>
      <c r="D100" s="308"/>
      <c r="E100" s="309"/>
      <c r="F100" s="310"/>
      <c r="G100" s="285"/>
      <c r="H100" s="283"/>
      <c r="I100" s="313"/>
      <c r="J100" s="32"/>
      <c r="K100" s="32"/>
      <c r="L100" s="32"/>
      <c r="M100" s="32"/>
      <c r="N100" s="32"/>
      <c r="O100" s="32"/>
      <c r="P100" s="32"/>
      <c r="Q100" s="32"/>
      <c r="R100" s="32"/>
      <c r="S100" s="32"/>
      <c r="T100" s="32"/>
      <c r="U100" s="32"/>
      <c r="V100" s="32"/>
      <c r="W100" s="32"/>
      <c r="X100" s="32"/>
      <c r="Y100" s="32"/>
      <c r="Z100" s="32"/>
      <c r="AA100" s="32"/>
      <c r="AB100" s="32"/>
      <c r="AC100" s="32">
        <v>0</v>
      </c>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59" t="s">
        <v>729</v>
      </c>
      <c r="C101" s="300"/>
      <c r="D101" s="308"/>
      <c r="E101" s="309"/>
      <c r="F101" s="310"/>
      <c r="G101" s="285"/>
      <c r="H101" s="283"/>
      <c r="I101" s="313"/>
      <c r="J101" s="32"/>
      <c r="K101" s="32"/>
      <c r="L101" s="32"/>
      <c r="M101" s="32"/>
      <c r="N101" s="32"/>
      <c r="O101" s="32"/>
      <c r="P101" s="32"/>
      <c r="Q101" s="32"/>
      <c r="R101" s="32"/>
      <c r="S101" s="32"/>
      <c r="T101" s="32"/>
      <c r="U101" s="32"/>
      <c r="V101" s="32"/>
      <c r="W101" s="32"/>
      <c r="X101" s="32"/>
      <c r="Y101" s="32"/>
      <c r="Z101" s="32"/>
      <c r="AA101" s="32"/>
      <c r="AB101" s="32"/>
      <c r="AC101" s="32">
        <v>1</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20.399999999999999" outlineLevel="1">
      <c r="A102" s="311">
        <v>25</v>
      </c>
      <c r="B102" s="262" t="s">
        <v>738</v>
      </c>
      <c r="C102" s="301" t="s">
        <v>739</v>
      </c>
      <c r="D102" s="267" t="s">
        <v>377</v>
      </c>
      <c r="E102" s="273">
        <v>13.1</v>
      </c>
      <c r="F102" s="286"/>
      <c r="G102" s="284">
        <f>ROUND(E102*F102,2)</f>
        <v>0</v>
      </c>
      <c r="H102" s="283" t="s">
        <v>592</v>
      </c>
      <c r="I102" s="313" t="s">
        <v>257</v>
      </c>
      <c r="J102" s="32"/>
      <c r="K102" s="32"/>
      <c r="L102" s="32"/>
      <c r="M102" s="32"/>
      <c r="N102" s="32"/>
      <c r="O102" s="32"/>
      <c r="P102" s="32"/>
      <c r="Q102" s="32"/>
      <c r="R102" s="32"/>
      <c r="S102" s="32"/>
      <c r="T102" s="32"/>
      <c r="U102" s="32"/>
      <c r="V102" s="32"/>
      <c r="W102" s="32"/>
      <c r="X102" s="32"/>
      <c r="Y102" s="32"/>
      <c r="Z102" s="32"/>
      <c r="AA102" s="32"/>
      <c r="AB102" s="32"/>
      <c r="AC102" s="32"/>
      <c r="AD102" s="32"/>
      <c r="AE102" s="32" t="s">
        <v>258</v>
      </c>
      <c r="AF102" s="32" t="s">
        <v>259</v>
      </c>
      <c r="AG102" s="32"/>
      <c r="AH102" s="32"/>
      <c r="AI102" s="32"/>
      <c r="AJ102" s="32"/>
      <c r="AK102" s="32"/>
      <c r="AL102" s="32"/>
      <c r="AM102" s="32">
        <v>15</v>
      </c>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3" t="s">
        <v>740</v>
      </c>
      <c r="D103" s="269"/>
      <c r="E103" s="275"/>
      <c r="F103" s="289"/>
      <c r="G103" s="290"/>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251" t="str">
        <f>C103</f>
        <v>včetně těsnění, tmele a spojovacích prostředků.</v>
      </c>
      <c r="BB103" s="32"/>
      <c r="BC103" s="32"/>
      <c r="BD103" s="32"/>
      <c r="BE103" s="32"/>
      <c r="BF103" s="32"/>
      <c r="BG103" s="32"/>
      <c r="BH103" s="32"/>
    </row>
    <row r="104" spans="1:60" outlineLevel="1">
      <c r="A104" s="307"/>
      <c r="B104" s="263"/>
      <c r="C104" s="302" t="s">
        <v>741</v>
      </c>
      <c r="D104" s="268"/>
      <c r="E104" s="274">
        <v>13.1</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59" t="s">
        <v>728</v>
      </c>
      <c r="C105" s="300"/>
      <c r="D105" s="308"/>
      <c r="E105" s="309"/>
      <c r="F105" s="310"/>
      <c r="G105" s="285"/>
      <c r="H105" s="283"/>
      <c r="I105" s="313"/>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59" t="s">
        <v>729</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v>1</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11">
        <v>26</v>
      </c>
      <c r="B107" s="262" t="s">
        <v>742</v>
      </c>
      <c r="C107" s="301" t="s">
        <v>743</v>
      </c>
      <c r="D107" s="267" t="s">
        <v>744</v>
      </c>
      <c r="E107" s="273">
        <v>40</v>
      </c>
      <c r="F107" s="286"/>
      <c r="G107" s="284">
        <f>ROUND(E107*F107,2)</f>
        <v>0</v>
      </c>
      <c r="H107" s="283" t="s">
        <v>592</v>
      </c>
      <c r="I107" s="313" t="s">
        <v>257</v>
      </c>
      <c r="J107" s="32"/>
      <c r="K107" s="32"/>
      <c r="L107" s="32"/>
      <c r="M107" s="32"/>
      <c r="N107" s="32"/>
      <c r="O107" s="32"/>
      <c r="P107" s="32"/>
      <c r="Q107" s="32"/>
      <c r="R107" s="32"/>
      <c r="S107" s="32"/>
      <c r="T107" s="32"/>
      <c r="U107" s="32"/>
      <c r="V107" s="32"/>
      <c r="W107" s="32"/>
      <c r="X107" s="32"/>
      <c r="Y107" s="32"/>
      <c r="Z107" s="32"/>
      <c r="AA107" s="32"/>
      <c r="AB107" s="32"/>
      <c r="AC107" s="32"/>
      <c r="AD107" s="32"/>
      <c r="AE107" s="32" t="s">
        <v>258</v>
      </c>
      <c r="AF107" s="32" t="s">
        <v>259</v>
      </c>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3" t="s">
        <v>745</v>
      </c>
      <c r="D108" s="269"/>
      <c r="E108" s="275"/>
      <c r="F108" s="289"/>
      <c r="G108" s="290"/>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251" t="str">
        <f>C108</f>
        <v>včetně spojovacích prostředků.</v>
      </c>
      <c r="BB108" s="32"/>
      <c r="BC108" s="32"/>
      <c r="BD108" s="32"/>
      <c r="BE108" s="32"/>
      <c r="BF108" s="32"/>
      <c r="BG108" s="32"/>
      <c r="BH108" s="32"/>
    </row>
    <row r="109" spans="1:60" outlineLevel="1">
      <c r="A109" s="307"/>
      <c r="B109" s="263"/>
      <c r="C109" s="302" t="s">
        <v>746</v>
      </c>
      <c r="D109" s="268"/>
      <c r="E109" s="274">
        <v>40</v>
      </c>
      <c r="F109" s="284"/>
      <c r="G109" s="284"/>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59" t="s">
        <v>728</v>
      </c>
      <c r="C110" s="300"/>
      <c r="D110" s="308"/>
      <c r="E110" s="309"/>
      <c r="F110" s="310"/>
      <c r="G110" s="285"/>
      <c r="H110" s="283"/>
      <c r="I110" s="313"/>
      <c r="J110" s="32"/>
      <c r="K110" s="32"/>
      <c r="L110" s="32"/>
      <c r="M110" s="32"/>
      <c r="N110" s="32"/>
      <c r="O110" s="32"/>
      <c r="P110" s="32"/>
      <c r="Q110" s="32"/>
      <c r="R110" s="32"/>
      <c r="S110" s="32"/>
      <c r="T110" s="32"/>
      <c r="U110" s="32"/>
      <c r="V110" s="32"/>
      <c r="W110" s="32"/>
      <c r="X110" s="32"/>
      <c r="Y110" s="32"/>
      <c r="Z110" s="32"/>
      <c r="AA110" s="32"/>
      <c r="AB110" s="32"/>
      <c r="AC110" s="32">
        <v>0</v>
      </c>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59" t="s">
        <v>747</v>
      </c>
      <c r="C111" s="300"/>
      <c r="D111" s="308"/>
      <c r="E111" s="309"/>
      <c r="F111" s="310"/>
      <c r="G111" s="285"/>
      <c r="H111" s="283"/>
      <c r="I111" s="313"/>
      <c r="J111" s="32"/>
      <c r="K111" s="32"/>
      <c r="L111" s="32"/>
      <c r="M111" s="32"/>
      <c r="N111" s="32"/>
      <c r="O111" s="32"/>
      <c r="P111" s="32"/>
      <c r="Q111" s="32"/>
      <c r="R111" s="32"/>
      <c r="S111" s="32"/>
      <c r="T111" s="32"/>
      <c r="U111" s="32"/>
      <c r="V111" s="32"/>
      <c r="W111" s="32"/>
      <c r="X111" s="32"/>
      <c r="Y111" s="32"/>
      <c r="Z111" s="32"/>
      <c r="AA111" s="32"/>
      <c r="AB111" s="32"/>
      <c r="AC111" s="32">
        <v>1</v>
      </c>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20.399999999999999" outlineLevel="1">
      <c r="A112" s="311">
        <v>27</v>
      </c>
      <c r="B112" s="262" t="s">
        <v>748</v>
      </c>
      <c r="C112" s="301" t="s">
        <v>749</v>
      </c>
      <c r="D112" s="267" t="s">
        <v>377</v>
      </c>
      <c r="E112" s="273">
        <v>72</v>
      </c>
      <c r="F112" s="286"/>
      <c r="G112" s="284">
        <f>ROUND(E112*F112,2)</f>
        <v>0</v>
      </c>
      <c r="H112" s="283" t="s">
        <v>592</v>
      </c>
      <c r="I112" s="313" t="s">
        <v>227</v>
      </c>
      <c r="J112" s="32"/>
      <c r="K112" s="32"/>
      <c r="L112" s="32"/>
      <c r="M112" s="32"/>
      <c r="N112" s="32"/>
      <c r="O112" s="32"/>
      <c r="P112" s="32"/>
      <c r="Q112" s="32"/>
      <c r="R112" s="32"/>
      <c r="S112" s="32"/>
      <c r="T112" s="32"/>
      <c r="U112" s="32"/>
      <c r="V112" s="32"/>
      <c r="W112" s="32"/>
      <c r="X112" s="32"/>
      <c r="Y112" s="32"/>
      <c r="Z112" s="32"/>
      <c r="AA112" s="32"/>
      <c r="AB112" s="32"/>
      <c r="AC112" s="32"/>
      <c r="AD112" s="32"/>
      <c r="AE112" s="32" t="s">
        <v>228</v>
      </c>
      <c r="AF112" s="32"/>
      <c r="AG112" s="32"/>
      <c r="AH112" s="32"/>
      <c r="AI112" s="32"/>
      <c r="AJ112" s="32"/>
      <c r="AK112" s="32"/>
      <c r="AL112" s="32"/>
      <c r="AM112" s="32">
        <v>15</v>
      </c>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63"/>
      <c r="C113" s="303" t="s">
        <v>750</v>
      </c>
      <c r="D113" s="269"/>
      <c r="E113" s="275"/>
      <c r="F113" s="289"/>
      <c r="G113" s="290"/>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251" t="str">
        <f>C113</f>
        <v>včetně háku, čela a spojky.</v>
      </c>
      <c r="BB113" s="32"/>
      <c r="BC113" s="32"/>
      <c r="BD113" s="32"/>
      <c r="BE113" s="32"/>
      <c r="BF113" s="32"/>
      <c r="BG113" s="32"/>
      <c r="BH113" s="32"/>
    </row>
    <row r="114" spans="1:60" outlineLevel="1">
      <c r="A114" s="307"/>
      <c r="B114" s="263"/>
      <c r="C114" s="302" t="s">
        <v>751</v>
      </c>
      <c r="D114" s="268"/>
      <c r="E114" s="274">
        <v>72</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59" t="s">
        <v>728</v>
      </c>
      <c r="C115" s="300"/>
      <c r="D115" s="308"/>
      <c r="E115" s="309"/>
      <c r="F115" s="310"/>
      <c r="G115" s="285"/>
      <c r="H115" s="283"/>
      <c r="I115" s="313"/>
      <c r="J115" s="32"/>
      <c r="K115" s="32"/>
      <c r="L115" s="32"/>
      <c r="M115" s="32"/>
      <c r="N115" s="32"/>
      <c r="O115" s="32"/>
      <c r="P115" s="32"/>
      <c r="Q115" s="32"/>
      <c r="R115" s="32"/>
      <c r="S115" s="32"/>
      <c r="T115" s="32"/>
      <c r="U115" s="32"/>
      <c r="V115" s="32"/>
      <c r="W115" s="32"/>
      <c r="X115" s="32"/>
      <c r="Y115" s="32"/>
      <c r="Z115" s="32"/>
      <c r="AA115" s="32"/>
      <c r="AB115" s="32"/>
      <c r="AC115" s="32">
        <v>0</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59" t="s">
        <v>747</v>
      </c>
      <c r="C116" s="300"/>
      <c r="D116" s="308"/>
      <c r="E116" s="309"/>
      <c r="F116" s="310"/>
      <c r="G116" s="285"/>
      <c r="H116" s="283"/>
      <c r="I116" s="313"/>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311">
        <v>28</v>
      </c>
      <c r="B117" s="262" t="s">
        <v>752</v>
      </c>
      <c r="C117" s="301" t="s">
        <v>753</v>
      </c>
      <c r="D117" s="267" t="s">
        <v>225</v>
      </c>
      <c r="E117" s="273">
        <v>4</v>
      </c>
      <c r="F117" s="286"/>
      <c r="G117" s="284">
        <f>ROUND(E117*F117,2)</f>
        <v>0</v>
      </c>
      <c r="H117" s="283" t="s">
        <v>592</v>
      </c>
      <c r="I117" s="313" t="s">
        <v>227</v>
      </c>
      <c r="J117" s="32"/>
      <c r="K117" s="32"/>
      <c r="L117" s="32"/>
      <c r="M117" s="32"/>
      <c r="N117" s="32"/>
      <c r="O117" s="32"/>
      <c r="P117" s="32"/>
      <c r="Q117" s="32"/>
      <c r="R117" s="32"/>
      <c r="S117" s="32"/>
      <c r="T117" s="32"/>
      <c r="U117" s="32"/>
      <c r="V117" s="32"/>
      <c r="W117" s="32"/>
      <c r="X117" s="32"/>
      <c r="Y117" s="32"/>
      <c r="Z117" s="32"/>
      <c r="AA117" s="32"/>
      <c r="AB117" s="32"/>
      <c r="AC117" s="32"/>
      <c r="AD117" s="32"/>
      <c r="AE117" s="32" t="s">
        <v>228</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754</v>
      </c>
      <c r="D118" s="268"/>
      <c r="E118" s="274">
        <v>4</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59" t="s">
        <v>728</v>
      </c>
      <c r="C119" s="300"/>
      <c r="D119" s="308"/>
      <c r="E119" s="309"/>
      <c r="F119" s="310"/>
      <c r="G119" s="285"/>
      <c r="H119" s="283"/>
      <c r="I119" s="313"/>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59" t="s">
        <v>747</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v>1</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20.399999999999999" outlineLevel="1">
      <c r="A121" s="311">
        <v>29</v>
      </c>
      <c r="B121" s="262" t="s">
        <v>755</v>
      </c>
      <c r="C121" s="301" t="s">
        <v>756</v>
      </c>
      <c r="D121" s="267" t="s">
        <v>377</v>
      </c>
      <c r="E121" s="273">
        <v>27</v>
      </c>
      <c r="F121" s="286"/>
      <c r="G121" s="284">
        <f>ROUND(E121*F121,2)</f>
        <v>0</v>
      </c>
      <c r="H121" s="283" t="s">
        <v>592</v>
      </c>
      <c r="I121" s="313" t="s">
        <v>227</v>
      </c>
      <c r="J121" s="32"/>
      <c r="K121" s="32"/>
      <c r="L121" s="32"/>
      <c r="M121" s="32"/>
      <c r="N121" s="32"/>
      <c r="O121" s="32"/>
      <c r="P121" s="32"/>
      <c r="Q121" s="32"/>
      <c r="R121" s="32"/>
      <c r="S121" s="32"/>
      <c r="T121" s="32"/>
      <c r="U121" s="32"/>
      <c r="V121" s="32"/>
      <c r="W121" s="32"/>
      <c r="X121" s="32"/>
      <c r="Y121" s="32"/>
      <c r="Z121" s="32"/>
      <c r="AA121" s="32"/>
      <c r="AB121" s="32"/>
      <c r="AC121" s="32"/>
      <c r="AD121" s="32"/>
      <c r="AE121" s="32" t="s">
        <v>228</v>
      </c>
      <c r="AF121" s="32"/>
      <c r="AG121" s="32"/>
      <c r="AH121" s="32"/>
      <c r="AI121" s="32"/>
      <c r="AJ121" s="32"/>
      <c r="AK121" s="32"/>
      <c r="AL121" s="32"/>
      <c r="AM121" s="32">
        <v>15</v>
      </c>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63"/>
      <c r="C122" s="303" t="s">
        <v>757</v>
      </c>
      <c r="D122" s="269"/>
      <c r="E122" s="275"/>
      <c r="F122" s="289"/>
      <c r="G122" s="290"/>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251" t="str">
        <f>C122</f>
        <v>včetně kolena, objímky, mezikusu, spojovacího materiálu a zednické výpomoci.</v>
      </c>
      <c r="BB122" s="32"/>
      <c r="BC122" s="32"/>
      <c r="BD122" s="32"/>
      <c r="BE122" s="32"/>
      <c r="BF122" s="32"/>
      <c r="BG122" s="32"/>
      <c r="BH122" s="32"/>
    </row>
    <row r="123" spans="1:60" outlineLevel="1">
      <c r="A123" s="307"/>
      <c r="B123" s="263"/>
      <c r="C123" s="302" t="s">
        <v>758</v>
      </c>
      <c r="D123" s="268"/>
      <c r="E123" s="274">
        <v>27</v>
      </c>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59" t="s">
        <v>728</v>
      </c>
      <c r="C124" s="300"/>
      <c r="D124" s="308"/>
      <c r="E124" s="309"/>
      <c r="F124" s="310"/>
      <c r="G124" s="285"/>
      <c r="H124" s="283"/>
      <c r="I124" s="313"/>
      <c r="J124" s="32"/>
      <c r="K124" s="32"/>
      <c r="L124" s="32"/>
      <c r="M124" s="32"/>
      <c r="N124" s="32"/>
      <c r="O124" s="32"/>
      <c r="P124" s="32"/>
      <c r="Q124" s="32"/>
      <c r="R124" s="32"/>
      <c r="S124" s="32"/>
      <c r="T124" s="32"/>
      <c r="U124" s="32"/>
      <c r="V124" s="32"/>
      <c r="W124" s="32"/>
      <c r="X124" s="32"/>
      <c r="Y124" s="32"/>
      <c r="Z124" s="32"/>
      <c r="AA124" s="32"/>
      <c r="AB124" s="32"/>
      <c r="AC124" s="32">
        <v>0</v>
      </c>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59" t="s">
        <v>759</v>
      </c>
      <c r="C125" s="300"/>
      <c r="D125" s="308"/>
      <c r="E125" s="309"/>
      <c r="F125" s="310"/>
      <c r="G125" s="285"/>
      <c r="H125" s="283"/>
      <c r="I125" s="313"/>
      <c r="J125" s="32"/>
      <c r="K125" s="32"/>
      <c r="L125" s="32"/>
      <c r="M125" s="32"/>
      <c r="N125" s="32"/>
      <c r="O125" s="32"/>
      <c r="P125" s="32"/>
      <c r="Q125" s="32"/>
      <c r="R125" s="32"/>
      <c r="S125" s="32"/>
      <c r="T125" s="32"/>
      <c r="U125" s="32"/>
      <c r="V125" s="32"/>
      <c r="W125" s="32"/>
      <c r="X125" s="32"/>
      <c r="Y125" s="32"/>
      <c r="Z125" s="32"/>
      <c r="AA125" s="32"/>
      <c r="AB125" s="32"/>
      <c r="AC125" s="32">
        <v>1</v>
      </c>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1">
        <v>30</v>
      </c>
      <c r="B126" s="262" t="s">
        <v>760</v>
      </c>
      <c r="C126" s="301" t="s">
        <v>761</v>
      </c>
      <c r="D126" s="267" t="s">
        <v>235</v>
      </c>
      <c r="E126" s="273">
        <v>286</v>
      </c>
      <c r="F126" s="286"/>
      <c r="G126" s="284">
        <f>ROUND(E126*F126,2)</f>
        <v>0</v>
      </c>
      <c r="H126" s="283" t="s">
        <v>592</v>
      </c>
      <c r="I126" s="313" t="s">
        <v>227</v>
      </c>
      <c r="J126" s="32"/>
      <c r="K126" s="32"/>
      <c r="L126" s="32"/>
      <c r="M126" s="32"/>
      <c r="N126" s="32"/>
      <c r="O126" s="32"/>
      <c r="P126" s="32"/>
      <c r="Q126" s="32"/>
      <c r="R126" s="32"/>
      <c r="S126" s="32"/>
      <c r="T126" s="32"/>
      <c r="U126" s="32"/>
      <c r="V126" s="32"/>
      <c r="W126" s="32"/>
      <c r="X126" s="32"/>
      <c r="Y126" s="32"/>
      <c r="Z126" s="32"/>
      <c r="AA126" s="32"/>
      <c r="AB126" s="32"/>
      <c r="AC126" s="32"/>
      <c r="AD126" s="32"/>
      <c r="AE126" s="32" t="s">
        <v>228</v>
      </c>
      <c r="AF126" s="32"/>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762</v>
      </c>
      <c r="D127" s="268"/>
      <c r="E127" s="274">
        <v>286</v>
      </c>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59" t="s">
        <v>763</v>
      </c>
      <c r="C128" s="300"/>
      <c r="D128" s="308"/>
      <c r="E128" s="309"/>
      <c r="F128" s="310"/>
      <c r="G128" s="285"/>
      <c r="H128" s="283"/>
      <c r="I128" s="313"/>
      <c r="J128" s="32"/>
      <c r="K128" s="32"/>
      <c r="L128" s="32"/>
      <c r="M128" s="32"/>
      <c r="N128" s="32"/>
      <c r="O128" s="32"/>
      <c r="P128" s="32"/>
      <c r="Q128" s="32"/>
      <c r="R128" s="32"/>
      <c r="S128" s="32"/>
      <c r="T128" s="32"/>
      <c r="U128" s="32"/>
      <c r="V128" s="32"/>
      <c r="W128" s="32"/>
      <c r="X128" s="32"/>
      <c r="Y128" s="32"/>
      <c r="Z128" s="32"/>
      <c r="AA128" s="32"/>
      <c r="AB128" s="32"/>
      <c r="AC128" s="32">
        <v>0</v>
      </c>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7"/>
      <c r="B129" s="259" t="s">
        <v>597</v>
      </c>
      <c r="C129" s="300"/>
      <c r="D129" s="308"/>
      <c r="E129" s="309"/>
      <c r="F129" s="310"/>
      <c r="G129" s="285"/>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t="s">
        <v>222</v>
      </c>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59" t="s">
        <v>764</v>
      </c>
      <c r="C130" s="300"/>
      <c r="D130" s="308"/>
      <c r="E130" s="309"/>
      <c r="F130" s="310"/>
      <c r="G130" s="285"/>
      <c r="H130" s="283"/>
      <c r="I130" s="313"/>
      <c r="J130" s="32"/>
      <c r="K130" s="32"/>
      <c r="L130" s="32"/>
      <c r="M130" s="32"/>
      <c r="N130" s="32"/>
      <c r="O130" s="32"/>
      <c r="P130" s="32"/>
      <c r="Q130" s="32"/>
      <c r="R130" s="32"/>
      <c r="S130" s="32"/>
      <c r="T130" s="32"/>
      <c r="U130" s="32"/>
      <c r="V130" s="32"/>
      <c r="W130" s="32"/>
      <c r="X130" s="32"/>
      <c r="Y130" s="32"/>
      <c r="Z130" s="32"/>
      <c r="AA130" s="32"/>
      <c r="AB130" s="32"/>
      <c r="AC130" s="32">
        <v>1</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11">
        <v>31</v>
      </c>
      <c r="B131" s="262" t="s">
        <v>765</v>
      </c>
      <c r="C131" s="301" t="s">
        <v>600</v>
      </c>
      <c r="D131" s="267" t="s">
        <v>377</v>
      </c>
      <c r="E131" s="273">
        <v>1.8</v>
      </c>
      <c r="F131" s="286"/>
      <c r="G131" s="284">
        <f>ROUND(E131*F131,2)</f>
        <v>0</v>
      </c>
      <c r="H131" s="283" t="s">
        <v>592</v>
      </c>
      <c r="I131" s="313" t="s">
        <v>227</v>
      </c>
      <c r="J131" s="32"/>
      <c r="K131" s="32"/>
      <c r="L131" s="32"/>
      <c r="M131" s="32"/>
      <c r="N131" s="32"/>
      <c r="O131" s="32"/>
      <c r="P131" s="32"/>
      <c r="Q131" s="32"/>
      <c r="R131" s="32"/>
      <c r="S131" s="32"/>
      <c r="T131" s="32"/>
      <c r="U131" s="32"/>
      <c r="V131" s="32"/>
      <c r="W131" s="32"/>
      <c r="X131" s="32"/>
      <c r="Y131" s="32"/>
      <c r="Z131" s="32"/>
      <c r="AA131" s="32"/>
      <c r="AB131" s="32"/>
      <c r="AC131" s="32"/>
      <c r="AD131" s="32"/>
      <c r="AE131" s="32" t="s">
        <v>228</v>
      </c>
      <c r="AF131" s="32"/>
      <c r="AG131" s="32"/>
      <c r="AH131" s="32"/>
      <c r="AI131" s="32"/>
      <c r="AJ131" s="32"/>
      <c r="AK131" s="32"/>
      <c r="AL131" s="32"/>
      <c r="AM131" s="32">
        <v>15</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63"/>
      <c r="C132" s="303" t="s">
        <v>601</v>
      </c>
      <c r="D132" s="269"/>
      <c r="E132" s="275"/>
      <c r="F132" s="289"/>
      <c r="G132" s="290"/>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251" t="str">
        <f>C132</f>
        <v>včetně zednické výpomoci.</v>
      </c>
      <c r="BB132" s="32"/>
      <c r="BC132" s="32"/>
      <c r="BD132" s="32"/>
      <c r="BE132" s="32"/>
      <c r="BF132" s="32"/>
      <c r="BG132" s="32"/>
      <c r="BH132" s="32"/>
    </row>
    <row r="133" spans="1:60" outlineLevel="1">
      <c r="A133" s="307"/>
      <c r="B133" s="263"/>
      <c r="C133" s="302" t="s">
        <v>766</v>
      </c>
      <c r="D133" s="268"/>
      <c r="E133" s="274">
        <v>1.8</v>
      </c>
      <c r="F133" s="284"/>
      <c r="G133" s="284"/>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59" t="s">
        <v>767</v>
      </c>
      <c r="C134" s="300"/>
      <c r="D134" s="308"/>
      <c r="E134" s="309"/>
      <c r="F134" s="310"/>
      <c r="G134" s="285"/>
      <c r="H134" s="283"/>
      <c r="I134" s="313"/>
      <c r="J134" s="32"/>
      <c r="K134" s="32"/>
      <c r="L134" s="32"/>
      <c r="M134" s="32"/>
      <c r="N134" s="32"/>
      <c r="O134" s="32"/>
      <c r="P134" s="32"/>
      <c r="Q134" s="32"/>
      <c r="R134" s="32"/>
      <c r="S134" s="32"/>
      <c r="T134" s="32"/>
      <c r="U134" s="32"/>
      <c r="V134" s="32"/>
      <c r="W134" s="32"/>
      <c r="X134" s="32"/>
      <c r="Y134" s="32"/>
      <c r="Z134" s="32"/>
      <c r="AA134" s="32"/>
      <c r="AB134" s="32"/>
      <c r="AC134" s="32">
        <v>0</v>
      </c>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768</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t="s">
        <v>222</v>
      </c>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59" t="s">
        <v>769</v>
      </c>
      <c r="C136" s="300"/>
      <c r="D136" s="308"/>
      <c r="E136" s="309"/>
      <c r="F136" s="310"/>
      <c r="G136" s="285"/>
      <c r="H136" s="283"/>
      <c r="I136" s="313"/>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11">
        <v>32</v>
      </c>
      <c r="B137" s="262" t="s">
        <v>770</v>
      </c>
      <c r="C137" s="301" t="s">
        <v>771</v>
      </c>
      <c r="D137" s="267" t="s">
        <v>377</v>
      </c>
      <c r="E137" s="273">
        <v>72</v>
      </c>
      <c r="F137" s="286"/>
      <c r="G137" s="284">
        <f>ROUND(E137*F137,2)</f>
        <v>0</v>
      </c>
      <c r="H137" s="283" t="s">
        <v>592</v>
      </c>
      <c r="I137" s="313" t="s">
        <v>227</v>
      </c>
      <c r="J137" s="32"/>
      <c r="K137" s="32"/>
      <c r="L137" s="32"/>
      <c r="M137" s="32"/>
      <c r="N137" s="32"/>
      <c r="O137" s="32"/>
      <c r="P137" s="32"/>
      <c r="Q137" s="32"/>
      <c r="R137" s="32"/>
      <c r="S137" s="32"/>
      <c r="T137" s="32"/>
      <c r="U137" s="32"/>
      <c r="V137" s="32"/>
      <c r="W137" s="32"/>
      <c r="X137" s="32"/>
      <c r="Y137" s="32"/>
      <c r="Z137" s="32"/>
      <c r="AA137" s="32"/>
      <c r="AB137" s="32"/>
      <c r="AC137" s="32"/>
      <c r="AD137" s="32"/>
      <c r="AE137" s="32" t="s">
        <v>228</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772</v>
      </c>
      <c r="D138" s="268"/>
      <c r="E138" s="274">
        <v>72</v>
      </c>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59" t="s">
        <v>773</v>
      </c>
      <c r="C139" s="300"/>
      <c r="D139" s="308"/>
      <c r="E139" s="309"/>
      <c r="F139" s="310"/>
      <c r="G139" s="285"/>
      <c r="H139" s="283"/>
      <c r="I139" s="313"/>
      <c r="J139" s="32"/>
      <c r="K139" s="32"/>
      <c r="L139" s="32"/>
      <c r="M139" s="32"/>
      <c r="N139" s="32"/>
      <c r="O139" s="32"/>
      <c r="P139" s="32"/>
      <c r="Q139" s="32"/>
      <c r="R139" s="32"/>
      <c r="S139" s="32"/>
      <c r="T139" s="32"/>
      <c r="U139" s="32"/>
      <c r="V139" s="32"/>
      <c r="W139" s="32"/>
      <c r="X139" s="32"/>
      <c r="Y139" s="32"/>
      <c r="Z139" s="32"/>
      <c r="AA139" s="32"/>
      <c r="AB139" s="32"/>
      <c r="AC139" s="32">
        <v>0</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7"/>
      <c r="B140" s="259" t="s">
        <v>774</v>
      </c>
      <c r="C140" s="300"/>
      <c r="D140" s="308"/>
      <c r="E140" s="309"/>
      <c r="F140" s="310"/>
      <c r="G140" s="285"/>
      <c r="H140" s="283"/>
      <c r="I140" s="313"/>
      <c r="J140" s="32"/>
      <c r="K140" s="32"/>
      <c r="L140" s="32"/>
      <c r="M140" s="32"/>
      <c r="N140" s="32"/>
      <c r="O140" s="32"/>
      <c r="P140" s="32"/>
      <c r="Q140" s="32"/>
      <c r="R140" s="32"/>
      <c r="S140" s="32"/>
      <c r="T140" s="32"/>
      <c r="U140" s="32"/>
      <c r="V140" s="32"/>
      <c r="W140" s="32"/>
      <c r="X140" s="32"/>
      <c r="Y140" s="32"/>
      <c r="Z140" s="32"/>
      <c r="AA140" s="32"/>
      <c r="AB140" s="32"/>
      <c r="AC140" s="32">
        <v>1</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11">
        <v>33</v>
      </c>
      <c r="B141" s="262" t="s">
        <v>775</v>
      </c>
      <c r="C141" s="301" t="s">
        <v>776</v>
      </c>
      <c r="D141" s="267" t="s">
        <v>377</v>
      </c>
      <c r="E141" s="273">
        <v>21.12</v>
      </c>
      <c r="F141" s="286"/>
      <c r="G141" s="284">
        <f>ROUND(E141*F141,2)</f>
        <v>0</v>
      </c>
      <c r="H141" s="283" t="s">
        <v>592</v>
      </c>
      <c r="I141" s="313" t="s">
        <v>227</v>
      </c>
      <c r="J141" s="32"/>
      <c r="K141" s="32"/>
      <c r="L141" s="32"/>
      <c r="M141" s="32"/>
      <c r="N141" s="32"/>
      <c r="O141" s="32"/>
      <c r="P141" s="32"/>
      <c r="Q141" s="32"/>
      <c r="R141" s="32"/>
      <c r="S141" s="32"/>
      <c r="T141" s="32"/>
      <c r="U141" s="32"/>
      <c r="V141" s="32"/>
      <c r="W141" s="32"/>
      <c r="X141" s="32"/>
      <c r="Y141" s="32"/>
      <c r="Z141" s="32"/>
      <c r="AA141" s="32"/>
      <c r="AB141" s="32"/>
      <c r="AC141" s="32"/>
      <c r="AD141" s="32"/>
      <c r="AE141" s="32" t="s">
        <v>228</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777</v>
      </c>
      <c r="D142" s="268"/>
      <c r="E142" s="274">
        <v>19.32</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63"/>
      <c r="C143" s="302" t="s">
        <v>778</v>
      </c>
      <c r="D143" s="268"/>
      <c r="E143" s="274">
        <v>1.8</v>
      </c>
      <c r="F143" s="284"/>
      <c r="G143" s="284"/>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11">
        <v>34</v>
      </c>
      <c r="B144" s="262" t="s">
        <v>608</v>
      </c>
      <c r="C144" s="301" t="s">
        <v>609</v>
      </c>
      <c r="D144" s="267" t="s">
        <v>235</v>
      </c>
      <c r="E144" s="273">
        <v>29.649170000000002</v>
      </c>
      <c r="F144" s="286"/>
      <c r="G144" s="284">
        <f>ROUND(E144*F144,2)</f>
        <v>0</v>
      </c>
      <c r="H144" s="283"/>
      <c r="I144" s="313" t="s">
        <v>257</v>
      </c>
      <c r="J144" s="32"/>
      <c r="K144" s="32"/>
      <c r="L144" s="32"/>
      <c r="M144" s="32"/>
      <c r="N144" s="32"/>
      <c r="O144" s="32"/>
      <c r="P144" s="32"/>
      <c r="Q144" s="32"/>
      <c r="R144" s="32"/>
      <c r="S144" s="32"/>
      <c r="T144" s="32"/>
      <c r="U144" s="32"/>
      <c r="V144" s="32"/>
      <c r="W144" s="32"/>
      <c r="X144" s="32"/>
      <c r="Y144" s="32"/>
      <c r="Z144" s="32"/>
      <c r="AA144" s="32"/>
      <c r="AB144" s="32"/>
      <c r="AC144" s="32"/>
      <c r="AD144" s="32"/>
      <c r="AE144" s="32" t="s">
        <v>258</v>
      </c>
      <c r="AF144" s="32" t="s">
        <v>407</v>
      </c>
      <c r="AG144" s="32"/>
      <c r="AH144" s="32"/>
      <c r="AI144" s="32"/>
      <c r="AJ144" s="32"/>
      <c r="AK144" s="32"/>
      <c r="AL144" s="32"/>
      <c r="AM144" s="32">
        <v>15</v>
      </c>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602</v>
      </c>
      <c r="D145" s="268"/>
      <c r="E145" s="274"/>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63"/>
      <c r="C146" s="302" t="s">
        <v>779</v>
      </c>
      <c r="D146" s="268"/>
      <c r="E146" s="274">
        <v>0.93059999999999998</v>
      </c>
      <c r="F146" s="284"/>
      <c r="G146" s="284"/>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63"/>
      <c r="C147" s="302" t="s">
        <v>780</v>
      </c>
      <c r="D147" s="268"/>
      <c r="E147" s="274">
        <v>23.76</v>
      </c>
      <c r="F147" s="284"/>
      <c r="G147" s="284"/>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7"/>
      <c r="B148" s="263"/>
      <c r="C148" s="302" t="s">
        <v>781</v>
      </c>
      <c r="D148" s="268"/>
      <c r="E148" s="274">
        <v>2.5842800000000001</v>
      </c>
      <c r="F148" s="284"/>
      <c r="G148" s="284"/>
      <c r="H148" s="283"/>
      <c r="I148" s="313"/>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2" t="s">
        <v>782</v>
      </c>
      <c r="D149" s="268"/>
      <c r="E149" s="274">
        <v>0.63778999999999997</v>
      </c>
      <c r="F149" s="284"/>
      <c r="G149" s="284"/>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63"/>
      <c r="C150" s="302" t="s">
        <v>783</v>
      </c>
      <c r="D150" s="268"/>
      <c r="E150" s="274">
        <v>1.2190000000000001</v>
      </c>
      <c r="F150" s="284"/>
      <c r="G150" s="284"/>
      <c r="H150" s="283"/>
      <c r="I150" s="31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63"/>
      <c r="C151" s="302" t="s">
        <v>784</v>
      </c>
      <c r="D151" s="268"/>
      <c r="E151" s="274">
        <v>0.51749999999999996</v>
      </c>
      <c r="F151" s="284"/>
      <c r="G151" s="284"/>
      <c r="H151" s="283"/>
      <c r="I151" s="31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20.399999999999999" outlineLevel="1">
      <c r="A152" s="311">
        <v>35</v>
      </c>
      <c r="B152" s="262" t="s">
        <v>785</v>
      </c>
      <c r="C152" s="301" t="s">
        <v>786</v>
      </c>
      <c r="D152" s="267" t="s">
        <v>225</v>
      </c>
      <c r="E152" s="273">
        <v>2</v>
      </c>
      <c r="F152" s="286"/>
      <c r="G152" s="284">
        <f>ROUND(E152*F152,2)</f>
        <v>0</v>
      </c>
      <c r="H152" s="283"/>
      <c r="I152" s="313" t="s">
        <v>257</v>
      </c>
      <c r="J152" s="32"/>
      <c r="K152" s="32"/>
      <c r="L152" s="32"/>
      <c r="M152" s="32"/>
      <c r="N152" s="32"/>
      <c r="O152" s="32"/>
      <c r="P152" s="32"/>
      <c r="Q152" s="32"/>
      <c r="R152" s="32"/>
      <c r="S152" s="32"/>
      <c r="T152" s="32"/>
      <c r="U152" s="32"/>
      <c r="V152" s="32"/>
      <c r="W152" s="32"/>
      <c r="X152" s="32"/>
      <c r="Y152" s="32"/>
      <c r="Z152" s="32"/>
      <c r="AA152" s="32"/>
      <c r="AB152" s="32"/>
      <c r="AC152" s="32"/>
      <c r="AD152" s="32"/>
      <c r="AE152" s="32" t="s">
        <v>258</v>
      </c>
      <c r="AF152" s="32" t="s">
        <v>259</v>
      </c>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63"/>
      <c r="C153" s="302" t="s">
        <v>787</v>
      </c>
      <c r="D153" s="268"/>
      <c r="E153" s="274">
        <v>2</v>
      </c>
      <c r="F153" s="284"/>
      <c r="G153" s="284"/>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59" t="s">
        <v>728</v>
      </c>
      <c r="C154" s="300"/>
      <c r="D154" s="308"/>
      <c r="E154" s="309"/>
      <c r="F154" s="310"/>
      <c r="G154" s="285"/>
      <c r="H154" s="283"/>
      <c r="I154" s="313"/>
      <c r="J154" s="32"/>
      <c r="K154" s="32"/>
      <c r="L154" s="32"/>
      <c r="M154" s="32"/>
      <c r="N154" s="32"/>
      <c r="O154" s="32"/>
      <c r="P154" s="32"/>
      <c r="Q154" s="32"/>
      <c r="R154" s="32"/>
      <c r="S154" s="32"/>
      <c r="T154" s="32"/>
      <c r="U154" s="32"/>
      <c r="V154" s="32"/>
      <c r="W154" s="32"/>
      <c r="X154" s="32"/>
      <c r="Y154" s="32"/>
      <c r="Z154" s="32"/>
      <c r="AA154" s="32"/>
      <c r="AB154" s="32"/>
      <c r="AC154" s="32">
        <v>0</v>
      </c>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59" t="s">
        <v>759</v>
      </c>
      <c r="C155" s="300"/>
      <c r="D155" s="308"/>
      <c r="E155" s="309"/>
      <c r="F155" s="310"/>
      <c r="G155" s="285"/>
      <c r="H155" s="283"/>
      <c r="I155" s="313"/>
      <c r="J155" s="32"/>
      <c r="K155" s="32"/>
      <c r="L155" s="32"/>
      <c r="M155" s="32"/>
      <c r="N155" s="32"/>
      <c r="O155" s="32"/>
      <c r="P155" s="32"/>
      <c r="Q155" s="32"/>
      <c r="R155" s="32"/>
      <c r="S155" s="32"/>
      <c r="T155" s="32"/>
      <c r="U155" s="32"/>
      <c r="V155" s="32"/>
      <c r="W155" s="32"/>
      <c r="X155" s="32"/>
      <c r="Y155" s="32"/>
      <c r="Z155" s="32"/>
      <c r="AA155" s="32"/>
      <c r="AB155" s="32"/>
      <c r="AC155" s="32">
        <v>1</v>
      </c>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11">
        <v>36</v>
      </c>
      <c r="B156" s="262" t="s">
        <v>788</v>
      </c>
      <c r="C156" s="301" t="s">
        <v>789</v>
      </c>
      <c r="D156" s="267" t="s">
        <v>377</v>
      </c>
      <c r="E156" s="273">
        <v>4</v>
      </c>
      <c r="F156" s="286"/>
      <c r="G156" s="284">
        <f>ROUND(E156*F156,2)</f>
        <v>0</v>
      </c>
      <c r="H156" s="283" t="s">
        <v>592</v>
      </c>
      <c r="I156" s="313" t="s">
        <v>257</v>
      </c>
      <c r="J156" s="32"/>
      <c r="K156" s="32"/>
      <c r="L156" s="32"/>
      <c r="M156" s="32"/>
      <c r="N156" s="32"/>
      <c r="O156" s="32"/>
      <c r="P156" s="32"/>
      <c r="Q156" s="32"/>
      <c r="R156" s="32"/>
      <c r="S156" s="32"/>
      <c r="T156" s="32"/>
      <c r="U156" s="32"/>
      <c r="V156" s="32"/>
      <c r="W156" s="32"/>
      <c r="X156" s="32"/>
      <c r="Y156" s="32"/>
      <c r="Z156" s="32"/>
      <c r="AA156" s="32"/>
      <c r="AB156" s="32"/>
      <c r="AC156" s="32"/>
      <c r="AD156" s="32"/>
      <c r="AE156" s="32" t="s">
        <v>258</v>
      </c>
      <c r="AF156" s="32" t="s">
        <v>259</v>
      </c>
      <c r="AG156" s="32"/>
      <c r="AH156" s="32"/>
      <c r="AI156" s="32"/>
      <c r="AJ156" s="32"/>
      <c r="AK156" s="32"/>
      <c r="AL156" s="32"/>
      <c r="AM156" s="32">
        <v>15</v>
      </c>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63"/>
      <c r="C157" s="302" t="s">
        <v>790</v>
      </c>
      <c r="D157" s="268"/>
      <c r="E157" s="274">
        <v>4</v>
      </c>
      <c r="F157" s="284"/>
      <c r="G157" s="284"/>
      <c r="H157" s="283"/>
      <c r="I157" s="31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11">
        <v>37</v>
      </c>
      <c r="B158" s="262" t="s">
        <v>791</v>
      </c>
      <c r="C158" s="301" t="s">
        <v>792</v>
      </c>
      <c r="D158" s="267" t="s">
        <v>235</v>
      </c>
      <c r="E158" s="273">
        <v>286</v>
      </c>
      <c r="F158" s="286"/>
      <c r="G158" s="284">
        <f>ROUND(E158*F158,2)</f>
        <v>0</v>
      </c>
      <c r="H158" s="283"/>
      <c r="I158" s="313" t="s">
        <v>257</v>
      </c>
      <c r="J158" s="32"/>
      <c r="K158" s="32"/>
      <c r="L158" s="32"/>
      <c r="M158" s="32"/>
      <c r="N158" s="32"/>
      <c r="O158" s="32"/>
      <c r="P158" s="32"/>
      <c r="Q158" s="32"/>
      <c r="R158" s="32"/>
      <c r="S158" s="32"/>
      <c r="T158" s="32"/>
      <c r="U158" s="32"/>
      <c r="V158" s="32"/>
      <c r="W158" s="32"/>
      <c r="X158" s="32"/>
      <c r="Y158" s="32"/>
      <c r="Z158" s="32"/>
      <c r="AA158" s="32"/>
      <c r="AB158" s="32"/>
      <c r="AC158" s="32"/>
      <c r="AD158" s="32"/>
      <c r="AE158" s="32" t="s">
        <v>258</v>
      </c>
      <c r="AF158" s="32" t="s">
        <v>259</v>
      </c>
      <c r="AG158" s="32"/>
      <c r="AH158" s="32"/>
      <c r="AI158" s="32"/>
      <c r="AJ158" s="32"/>
      <c r="AK158" s="32"/>
      <c r="AL158" s="32"/>
      <c r="AM158" s="32">
        <v>15</v>
      </c>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63"/>
      <c r="C159" s="303" t="s">
        <v>793</v>
      </c>
      <c r="D159" s="269"/>
      <c r="E159" s="275"/>
      <c r="F159" s="289"/>
      <c r="G159" s="290"/>
      <c r="H159" s="283"/>
      <c r="I159" s="313"/>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251" t="str">
        <f>C159</f>
        <v>včetně spojovacích prostředků. Cena stanovena na plochu střechy.</v>
      </c>
      <c r="BB159" s="32"/>
      <c r="BC159" s="32"/>
      <c r="BD159" s="32"/>
      <c r="BE159" s="32"/>
      <c r="BF159" s="32"/>
      <c r="BG159" s="32"/>
      <c r="BH159" s="32"/>
    </row>
    <row r="160" spans="1:60" outlineLevel="1">
      <c r="A160" s="307"/>
      <c r="B160" s="263"/>
      <c r="C160" s="302" t="s">
        <v>762</v>
      </c>
      <c r="D160" s="268"/>
      <c r="E160" s="274">
        <v>286</v>
      </c>
      <c r="F160" s="284"/>
      <c r="G160" s="284"/>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59" t="s">
        <v>615</v>
      </c>
      <c r="C161" s="300"/>
      <c r="D161" s="308"/>
      <c r="E161" s="309"/>
      <c r="F161" s="310"/>
      <c r="G161" s="285"/>
      <c r="H161" s="283"/>
      <c r="I161" s="313"/>
      <c r="J161" s="32"/>
      <c r="K161" s="32"/>
      <c r="L161" s="32"/>
      <c r="M161" s="32"/>
      <c r="N161" s="32"/>
      <c r="O161" s="32"/>
      <c r="P161" s="32"/>
      <c r="Q161" s="32"/>
      <c r="R161" s="32"/>
      <c r="S161" s="32"/>
      <c r="T161" s="32"/>
      <c r="U161" s="32"/>
      <c r="V161" s="32"/>
      <c r="W161" s="32"/>
      <c r="X161" s="32"/>
      <c r="Y161" s="32"/>
      <c r="Z161" s="32"/>
      <c r="AA161" s="32"/>
      <c r="AB161" s="32"/>
      <c r="AC161" s="32">
        <v>0</v>
      </c>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7"/>
      <c r="B162" s="259" t="s">
        <v>503</v>
      </c>
      <c r="C162" s="300"/>
      <c r="D162" s="308"/>
      <c r="E162" s="309"/>
      <c r="F162" s="310"/>
      <c r="G162" s="285"/>
      <c r="H162" s="283"/>
      <c r="I162" s="313"/>
      <c r="J162" s="32"/>
      <c r="K162" s="32"/>
      <c r="L162" s="32"/>
      <c r="M162" s="32"/>
      <c r="N162" s="32"/>
      <c r="O162" s="32"/>
      <c r="P162" s="32"/>
      <c r="Q162" s="32"/>
      <c r="R162" s="32"/>
      <c r="S162" s="32"/>
      <c r="T162" s="32"/>
      <c r="U162" s="32"/>
      <c r="V162" s="32"/>
      <c r="W162" s="32"/>
      <c r="X162" s="32"/>
      <c r="Y162" s="32"/>
      <c r="Z162" s="32"/>
      <c r="AA162" s="32"/>
      <c r="AB162" s="32"/>
      <c r="AC162" s="32"/>
      <c r="AD162" s="32"/>
      <c r="AE162" s="32" t="s">
        <v>222</v>
      </c>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7">
        <v>38</v>
      </c>
      <c r="B163" s="263" t="s">
        <v>616</v>
      </c>
      <c r="C163" s="301" t="s">
        <v>505</v>
      </c>
      <c r="D163" s="267" t="s">
        <v>61</v>
      </c>
      <c r="E163" s="276"/>
      <c r="F163" s="286"/>
      <c r="G163" s="284">
        <f>ROUND(E163*F163,2)</f>
        <v>0</v>
      </c>
      <c r="H163" s="283" t="s">
        <v>592</v>
      </c>
      <c r="I163" s="313" t="s">
        <v>227</v>
      </c>
      <c r="J163" s="32"/>
      <c r="K163" s="32"/>
      <c r="L163" s="32"/>
      <c r="M163" s="32"/>
      <c r="N163" s="32"/>
      <c r="O163" s="32"/>
      <c r="P163" s="32"/>
      <c r="Q163" s="32"/>
      <c r="R163" s="32"/>
      <c r="S163" s="32"/>
      <c r="T163" s="32"/>
      <c r="U163" s="32"/>
      <c r="V163" s="32"/>
      <c r="W163" s="32"/>
      <c r="X163" s="32"/>
      <c r="Y163" s="32"/>
      <c r="Z163" s="32"/>
      <c r="AA163" s="32"/>
      <c r="AB163" s="32"/>
      <c r="AC163" s="32"/>
      <c r="AD163" s="32"/>
      <c r="AE163" s="32" t="s">
        <v>228</v>
      </c>
      <c r="AF163" s="32"/>
      <c r="AG163" s="32"/>
      <c r="AH163" s="32"/>
      <c r="AI163" s="32"/>
      <c r="AJ163" s="32"/>
      <c r="AK163" s="32"/>
      <c r="AL163" s="32"/>
      <c r="AM163" s="32">
        <v>15</v>
      </c>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07"/>
      <c r="B164" s="263"/>
      <c r="C164" s="302" t="s">
        <v>506</v>
      </c>
      <c r="D164" s="268"/>
      <c r="E164" s="274"/>
      <c r="F164" s="284"/>
      <c r="G164" s="284"/>
      <c r="H164" s="283"/>
      <c r="I164" s="313"/>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63"/>
      <c r="C165" s="302" t="s">
        <v>794</v>
      </c>
      <c r="D165" s="268"/>
      <c r="E165" s="274"/>
      <c r="F165" s="284"/>
      <c r="G165" s="284"/>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3.8" outlineLevel="1" thickBot="1">
      <c r="A166" s="323"/>
      <c r="B166" s="324"/>
      <c r="C166" s="325" t="s">
        <v>795</v>
      </c>
      <c r="D166" s="326"/>
      <c r="E166" s="327">
        <v>6392.79</v>
      </c>
      <c r="F166" s="328"/>
      <c r="G166" s="328"/>
      <c r="H166" s="329"/>
      <c r="I166" s="330"/>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c r="A167" s="249"/>
      <c r="B167" s="264" t="s">
        <v>332</v>
      </c>
      <c r="C167" s="304" t="s">
        <v>332</v>
      </c>
      <c r="D167" s="270"/>
      <c r="E167" s="277"/>
      <c r="F167" s="291"/>
      <c r="G167" s="291"/>
      <c r="H167" s="292"/>
      <c r="I167" s="291"/>
    </row>
    <row r="168" spans="1:60" hidden="1">
      <c r="C168" s="104"/>
      <c r="D168" s="227"/>
    </row>
    <row r="169" spans="1:60" ht="13.8" hidden="1" thickBot="1">
      <c r="A169" s="293"/>
      <c r="B169" s="294" t="s">
        <v>531</v>
      </c>
      <c r="C169" s="305"/>
      <c r="D169" s="295"/>
      <c r="E169" s="296"/>
      <c r="F169" s="296"/>
      <c r="G169" s="297">
        <f>F8+F62</f>
        <v>0</v>
      </c>
    </row>
    <row r="170" spans="1:60">
      <c r="D170" s="227"/>
    </row>
    <row r="171" spans="1:60">
      <c r="D171" s="227"/>
    </row>
    <row r="172" spans="1:60">
      <c r="D172" s="227"/>
    </row>
    <row r="173" spans="1:60">
      <c r="D173" s="227"/>
    </row>
    <row r="174" spans="1:60">
      <c r="D174" s="227"/>
    </row>
    <row r="175" spans="1:60">
      <c r="D175" s="227"/>
    </row>
    <row r="176" spans="1:60">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72">
    <mergeCell ref="B140:G140"/>
    <mergeCell ref="B154:G154"/>
    <mergeCell ref="B155:G155"/>
    <mergeCell ref="C159:G159"/>
    <mergeCell ref="B161:G161"/>
    <mergeCell ref="B162:G162"/>
    <mergeCell ref="B130:G130"/>
    <mergeCell ref="C132:G132"/>
    <mergeCell ref="B134:G134"/>
    <mergeCell ref="B135:G135"/>
    <mergeCell ref="B136:G136"/>
    <mergeCell ref="B139:G139"/>
    <mergeCell ref="B120:G120"/>
    <mergeCell ref="C122:G122"/>
    <mergeCell ref="B124:G124"/>
    <mergeCell ref="B125:G125"/>
    <mergeCell ref="B128:G128"/>
    <mergeCell ref="B129:G129"/>
    <mergeCell ref="B110:G110"/>
    <mergeCell ref="B111:G111"/>
    <mergeCell ref="C113:G113"/>
    <mergeCell ref="B115:G115"/>
    <mergeCell ref="B116:G116"/>
    <mergeCell ref="B119:G119"/>
    <mergeCell ref="B100:G100"/>
    <mergeCell ref="B101:G101"/>
    <mergeCell ref="C103:G103"/>
    <mergeCell ref="B105:G105"/>
    <mergeCell ref="B106:G106"/>
    <mergeCell ref="C108:G108"/>
    <mergeCell ref="B89:G89"/>
    <mergeCell ref="B90:G90"/>
    <mergeCell ref="C92:G92"/>
    <mergeCell ref="B94:G94"/>
    <mergeCell ref="B95:G95"/>
    <mergeCell ref="C97:G97"/>
    <mergeCell ref="B71:G71"/>
    <mergeCell ref="B72:G72"/>
    <mergeCell ref="B75:G75"/>
    <mergeCell ref="B78:G78"/>
    <mergeCell ref="B81:G81"/>
    <mergeCell ref="B86:G86"/>
    <mergeCell ref="B53:G53"/>
    <mergeCell ref="B56:G56"/>
    <mergeCell ref="B57:G57"/>
    <mergeCell ref="F62:G62"/>
    <mergeCell ref="B63:G63"/>
    <mergeCell ref="B66:G66"/>
    <mergeCell ref="B41:G41"/>
    <mergeCell ref="B42:G42"/>
    <mergeCell ref="B45:G45"/>
    <mergeCell ref="B46:G46"/>
    <mergeCell ref="B47:G47"/>
    <mergeCell ref="B50:G50"/>
    <mergeCell ref="B28:G28"/>
    <mergeCell ref="B29:G29"/>
    <mergeCell ref="B32:G32"/>
    <mergeCell ref="B33:G33"/>
    <mergeCell ref="B36:G36"/>
    <mergeCell ref="B40:G40"/>
    <mergeCell ref="B16:G16"/>
    <mergeCell ref="B17:G17"/>
    <mergeCell ref="B20:G20"/>
    <mergeCell ref="B21:G21"/>
    <mergeCell ref="B24:G24"/>
    <mergeCell ref="B25:G25"/>
    <mergeCell ref="A1:G1"/>
    <mergeCell ref="C7:G7"/>
    <mergeCell ref="F8:G8"/>
    <mergeCell ref="B9:G9"/>
    <mergeCell ref="B12:G12"/>
    <mergeCell ref="B13:G13"/>
  </mergeCells>
  <pageMargins left="0.59055118110236204" right="0.39370078740157499" top="0.78740157499999996" bottom="0.78740157499999996"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212</v>
      </c>
      <c r="B1" s="228"/>
      <c r="C1" s="252"/>
      <c r="D1" s="228"/>
      <c r="E1" s="228"/>
      <c r="F1" s="228"/>
      <c r="G1" s="228"/>
      <c r="AC1" t="s">
        <v>215</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173</v>
      </c>
    </row>
    <row r="4" spans="1:60" ht="13.8" thickBot="1">
      <c r="A4" s="239" t="s">
        <v>31</v>
      </c>
      <c r="B4" s="240" t="s">
        <v>192</v>
      </c>
      <c r="C4" s="255" t="s">
        <v>193</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213</v>
      </c>
      <c r="I6" s="260" t="s">
        <v>214</v>
      </c>
      <c r="J6" s="54"/>
      <c r="AN6">
        <f>SUMIF(AM8:AM47,AN5,G8:G47)</f>
        <v>0</v>
      </c>
      <c r="AO6">
        <f>SUMIF(AM8:AM47,AO5,G8:G47)</f>
        <v>0</v>
      </c>
    </row>
    <row r="7" spans="1:60">
      <c r="A7" s="315"/>
      <c r="B7" s="316" t="s">
        <v>216</v>
      </c>
      <c r="C7" s="317" t="s">
        <v>217</v>
      </c>
      <c r="D7" s="318"/>
      <c r="E7" s="319"/>
      <c r="F7" s="320"/>
      <c r="G7" s="320"/>
      <c r="H7" s="321"/>
      <c r="I7" s="322"/>
    </row>
    <row r="8" spans="1:60">
      <c r="A8" s="306" t="s">
        <v>218</v>
      </c>
      <c r="B8" s="261" t="s">
        <v>120</v>
      </c>
      <c r="C8" s="298" t="s">
        <v>121</v>
      </c>
      <c r="D8" s="265"/>
      <c r="E8" s="271"/>
      <c r="F8" s="278">
        <f>SUM(G9:G36)</f>
        <v>0</v>
      </c>
      <c r="G8" s="279"/>
      <c r="H8" s="280"/>
      <c r="I8" s="312"/>
      <c r="AE8" t="s">
        <v>219</v>
      </c>
    </row>
    <row r="9" spans="1:60" outlineLevel="1">
      <c r="A9" s="307"/>
      <c r="B9" s="258" t="s">
        <v>796</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1">
        <v>1</v>
      </c>
      <c r="B10" s="262" t="s">
        <v>797</v>
      </c>
      <c r="C10" s="301" t="s">
        <v>798</v>
      </c>
      <c r="D10" s="267" t="s">
        <v>377</v>
      </c>
      <c r="E10" s="273">
        <v>20.954999999999998</v>
      </c>
      <c r="F10" s="286"/>
      <c r="G10" s="284">
        <f>ROUND(E10*F10,2)</f>
        <v>0</v>
      </c>
      <c r="H10" s="283" t="s">
        <v>226</v>
      </c>
      <c r="I10" s="313" t="s">
        <v>227</v>
      </c>
      <c r="J10" s="32"/>
      <c r="K10" s="32"/>
      <c r="L10" s="32"/>
      <c r="M10" s="32"/>
      <c r="N10" s="32"/>
      <c r="O10" s="32"/>
      <c r="P10" s="32"/>
      <c r="Q10" s="32"/>
      <c r="R10" s="32"/>
      <c r="S10" s="32"/>
      <c r="T10" s="32"/>
      <c r="U10" s="32"/>
      <c r="V10" s="32"/>
      <c r="W10" s="32"/>
      <c r="X10" s="32"/>
      <c r="Y10" s="32"/>
      <c r="Z10" s="32"/>
      <c r="AA10" s="32"/>
      <c r="AB10" s="32"/>
      <c r="AC10" s="32"/>
      <c r="AD10" s="32"/>
      <c r="AE10" s="32" t="s">
        <v>228</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ht="21" outlineLevel="1">
      <c r="A11" s="307"/>
      <c r="B11" s="263"/>
      <c r="C11" s="303" t="s">
        <v>799</v>
      </c>
      <c r="D11" s="269"/>
      <c r="E11" s="275"/>
      <c r="F11" s="289"/>
      <c r="G11" s="290"/>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251" t="str">
        <f>C11</f>
        <v>Vyvrtání otvorů 10 ks/m, vyčištění vrtu od hrubých nečistot, zaplnění otvorů injektážní pastou. Aplikace tlakovou pistolí. Uzavření vyplněných otvorů těsnicí maltou.</v>
      </c>
      <c r="BB11" s="32"/>
      <c r="BC11" s="32"/>
      <c r="BD11" s="32"/>
      <c r="BE11" s="32"/>
      <c r="BF11" s="32"/>
      <c r="BG11" s="32"/>
      <c r="BH11" s="32"/>
    </row>
    <row r="12" spans="1:60" outlineLevel="1">
      <c r="A12" s="307"/>
      <c r="B12" s="263"/>
      <c r="C12" s="302" t="s">
        <v>800</v>
      </c>
      <c r="D12" s="268"/>
      <c r="E12" s="274">
        <v>20.954999999999998</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11">
        <v>2</v>
      </c>
      <c r="B13" s="262" t="s">
        <v>801</v>
      </c>
      <c r="C13" s="301" t="s">
        <v>802</v>
      </c>
      <c r="D13" s="267" t="s">
        <v>377</v>
      </c>
      <c r="E13" s="273">
        <v>3.82</v>
      </c>
      <c r="F13" s="286"/>
      <c r="G13" s="284">
        <f>ROUND(E13*F13,2)</f>
        <v>0</v>
      </c>
      <c r="H13" s="283" t="s">
        <v>226</v>
      </c>
      <c r="I13" s="313" t="s">
        <v>227</v>
      </c>
      <c r="J13" s="32"/>
      <c r="K13" s="32"/>
      <c r="L13" s="32"/>
      <c r="M13" s="32"/>
      <c r="N13" s="32"/>
      <c r="O13" s="32"/>
      <c r="P13" s="32"/>
      <c r="Q13" s="32"/>
      <c r="R13" s="32"/>
      <c r="S13" s="32"/>
      <c r="T13" s="32"/>
      <c r="U13" s="32"/>
      <c r="V13" s="32"/>
      <c r="W13" s="32"/>
      <c r="X13" s="32"/>
      <c r="Y13" s="32"/>
      <c r="Z13" s="32"/>
      <c r="AA13" s="32"/>
      <c r="AB13" s="32"/>
      <c r="AC13" s="32"/>
      <c r="AD13" s="32"/>
      <c r="AE13" s="32" t="s">
        <v>228</v>
      </c>
      <c r="AF13" s="32"/>
      <c r="AG13" s="32"/>
      <c r="AH13" s="32"/>
      <c r="AI13" s="32"/>
      <c r="AJ13" s="32"/>
      <c r="AK13" s="32"/>
      <c r="AL13" s="32"/>
      <c r="AM13" s="32">
        <v>15</v>
      </c>
      <c r="AN13" s="32"/>
      <c r="AO13" s="32"/>
      <c r="AP13" s="32"/>
      <c r="AQ13" s="32"/>
      <c r="AR13" s="32"/>
      <c r="AS13" s="32"/>
      <c r="AT13" s="32"/>
      <c r="AU13" s="32"/>
      <c r="AV13" s="32"/>
      <c r="AW13" s="32"/>
      <c r="AX13" s="32"/>
      <c r="AY13" s="32"/>
      <c r="AZ13" s="32"/>
      <c r="BA13" s="32"/>
      <c r="BB13" s="32"/>
      <c r="BC13" s="32"/>
      <c r="BD13" s="32"/>
      <c r="BE13" s="32"/>
      <c r="BF13" s="32"/>
      <c r="BG13" s="32"/>
      <c r="BH13" s="32"/>
    </row>
    <row r="14" spans="1:60" ht="21" outlineLevel="1">
      <c r="A14" s="307"/>
      <c r="B14" s="263"/>
      <c r="C14" s="303" t="s">
        <v>799</v>
      </c>
      <c r="D14" s="269"/>
      <c r="E14" s="275"/>
      <c r="F14" s="289"/>
      <c r="G14" s="290"/>
      <c r="H14" s="283"/>
      <c r="I14" s="31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251" t="str">
        <f>C14</f>
        <v>Vyvrtání otvorů 10 ks/m, vyčištění vrtu od hrubých nečistot, zaplnění otvorů injektážní pastou. Aplikace tlakovou pistolí. Uzavření vyplněných otvorů těsnicí maltou.</v>
      </c>
      <c r="BB14" s="32"/>
      <c r="BC14" s="32"/>
      <c r="BD14" s="32"/>
      <c r="BE14" s="32"/>
      <c r="BF14" s="32"/>
      <c r="BG14" s="32"/>
      <c r="BH14" s="32"/>
    </row>
    <row r="15" spans="1:60" outlineLevel="1">
      <c r="A15" s="307"/>
      <c r="B15" s="263"/>
      <c r="C15" s="302" t="s">
        <v>803</v>
      </c>
      <c r="D15" s="268"/>
      <c r="E15" s="274">
        <v>3.82</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1">
        <v>3</v>
      </c>
      <c r="B16" s="262" t="s">
        <v>804</v>
      </c>
      <c r="C16" s="301" t="s">
        <v>805</v>
      </c>
      <c r="D16" s="267" t="s">
        <v>377</v>
      </c>
      <c r="E16" s="273">
        <v>22.43</v>
      </c>
      <c r="F16" s="286"/>
      <c r="G16" s="284">
        <f>ROUND(E16*F16,2)</f>
        <v>0</v>
      </c>
      <c r="H16" s="283" t="s">
        <v>226</v>
      </c>
      <c r="I16" s="313" t="s">
        <v>227</v>
      </c>
      <c r="J16" s="32"/>
      <c r="K16" s="32"/>
      <c r="L16" s="32"/>
      <c r="M16" s="32"/>
      <c r="N16" s="32"/>
      <c r="O16" s="32"/>
      <c r="P16" s="32"/>
      <c r="Q16" s="32"/>
      <c r="R16" s="32"/>
      <c r="S16" s="32"/>
      <c r="T16" s="32"/>
      <c r="U16" s="32"/>
      <c r="V16" s="32"/>
      <c r="W16" s="32"/>
      <c r="X16" s="32"/>
      <c r="Y16" s="32"/>
      <c r="Z16" s="32"/>
      <c r="AA16" s="32"/>
      <c r="AB16" s="32"/>
      <c r="AC16" s="32"/>
      <c r="AD16" s="32"/>
      <c r="AE16" s="32" t="s">
        <v>228</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ht="21" outlineLevel="1">
      <c r="A17" s="307"/>
      <c r="B17" s="263"/>
      <c r="C17" s="303" t="s">
        <v>799</v>
      </c>
      <c r="D17" s="269"/>
      <c r="E17" s="275"/>
      <c r="F17" s="289"/>
      <c r="G17" s="290"/>
      <c r="H17" s="283"/>
      <c r="I17" s="3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51" t="str">
        <f>C17</f>
        <v>Vyvrtání otvorů 10 ks/m, vyčištění vrtu od hrubých nečistot, zaplnění otvorů injektážní pastou. Aplikace tlakovou pistolí. Uzavření vyplněných otvorů těsnicí maltou.</v>
      </c>
      <c r="BB17" s="32"/>
      <c r="BC17" s="32"/>
      <c r="BD17" s="32"/>
      <c r="BE17" s="32"/>
      <c r="BF17" s="32"/>
      <c r="BG17" s="32"/>
      <c r="BH17" s="32"/>
    </row>
    <row r="18" spans="1:60" outlineLevel="1">
      <c r="A18" s="307"/>
      <c r="B18" s="263"/>
      <c r="C18" s="302" t="s">
        <v>806</v>
      </c>
      <c r="D18" s="268"/>
      <c r="E18" s="274">
        <v>22.43</v>
      </c>
      <c r="F18" s="284"/>
      <c r="G18" s="284"/>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11">
        <v>4</v>
      </c>
      <c r="B19" s="262" t="s">
        <v>807</v>
      </c>
      <c r="C19" s="301" t="s">
        <v>808</v>
      </c>
      <c r="D19" s="267" t="s">
        <v>377</v>
      </c>
      <c r="E19" s="273">
        <v>57.32</v>
      </c>
      <c r="F19" s="286"/>
      <c r="G19" s="284">
        <f>ROUND(E19*F19,2)</f>
        <v>0</v>
      </c>
      <c r="H19" s="283" t="s">
        <v>226</v>
      </c>
      <c r="I19" s="313" t="s">
        <v>257</v>
      </c>
      <c r="J19" s="32"/>
      <c r="K19" s="32"/>
      <c r="L19" s="32"/>
      <c r="M19" s="32"/>
      <c r="N19" s="32"/>
      <c r="O19" s="32"/>
      <c r="P19" s="32"/>
      <c r="Q19" s="32"/>
      <c r="R19" s="32"/>
      <c r="S19" s="32"/>
      <c r="T19" s="32"/>
      <c r="U19" s="32"/>
      <c r="V19" s="32"/>
      <c r="W19" s="32"/>
      <c r="X19" s="32"/>
      <c r="Y19" s="32"/>
      <c r="Z19" s="32"/>
      <c r="AA19" s="32"/>
      <c r="AB19" s="32"/>
      <c r="AC19" s="32"/>
      <c r="AD19" s="32"/>
      <c r="AE19" s="32" t="s">
        <v>258</v>
      </c>
      <c r="AF19" s="32" t="s">
        <v>259</v>
      </c>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ht="21" outlineLevel="1">
      <c r="A20" s="307"/>
      <c r="B20" s="263"/>
      <c r="C20" s="303" t="s">
        <v>799</v>
      </c>
      <c r="D20" s="269"/>
      <c r="E20" s="275"/>
      <c r="F20" s="289"/>
      <c r="G20" s="290"/>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251" t="str">
        <f>C20</f>
        <v>Vyvrtání otvorů 10 ks/m, vyčištění vrtu od hrubých nečistot, zaplnění otvorů injektážní pastou. Aplikace tlakovou pistolí. Uzavření vyplněných otvorů těsnicí maltou.</v>
      </c>
      <c r="BB20" s="32"/>
      <c r="BC20" s="32"/>
      <c r="BD20" s="32"/>
      <c r="BE20" s="32"/>
      <c r="BF20" s="32"/>
      <c r="BG20" s="32"/>
      <c r="BH20" s="32"/>
    </row>
    <row r="21" spans="1:60" outlineLevel="1">
      <c r="A21" s="307"/>
      <c r="B21" s="263"/>
      <c r="C21" s="302" t="s">
        <v>809</v>
      </c>
      <c r="D21" s="268"/>
      <c r="E21" s="274">
        <v>57.32</v>
      </c>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5</v>
      </c>
      <c r="B22" s="262" t="s">
        <v>810</v>
      </c>
      <c r="C22" s="301" t="s">
        <v>811</v>
      </c>
      <c r="D22" s="267" t="s">
        <v>235</v>
      </c>
      <c r="E22" s="273">
        <v>29.385999999999999</v>
      </c>
      <c r="F22" s="286"/>
      <c r="G22" s="284">
        <f>ROUND(E22*F22,2)</f>
        <v>0</v>
      </c>
      <c r="H22" s="283"/>
      <c r="I22" s="313" t="s">
        <v>257</v>
      </c>
      <c r="J22" s="32"/>
      <c r="K22" s="32"/>
      <c r="L22" s="32"/>
      <c r="M22" s="32"/>
      <c r="N22" s="32"/>
      <c r="O22" s="32"/>
      <c r="P22" s="32"/>
      <c r="Q22" s="32"/>
      <c r="R22" s="32"/>
      <c r="S22" s="32"/>
      <c r="T22" s="32"/>
      <c r="U22" s="32"/>
      <c r="V22" s="32"/>
      <c r="W22" s="32"/>
      <c r="X22" s="32"/>
      <c r="Y22" s="32"/>
      <c r="Z22" s="32"/>
      <c r="AA22" s="32"/>
      <c r="AB22" s="32"/>
      <c r="AC22" s="32"/>
      <c r="AD22" s="32"/>
      <c r="AE22" s="32" t="s">
        <v>258</v>
      </c>
      <c r="AF22" s="32" t="s">
        <v>259</v>
      </c>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812</v>
      </c>
      <c r="D23" s="268"/>
      <c r="E23" s="274"/>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45" t="s">
        <v>813</v>
      </c>
      <c r="D24" s="341"/>
      <c r="E24" s="343"/>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46" t="s">
        <v>814</v>
      </c>
      <c r="D25" s="341"/>
      <c r="E25" s="343">
        <v>45.12</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63"/>
      <c r="C26" s="346" t="s">
        <v>815</v>
      </c>
      <c r="D26" s="341"/>
      <c r="E26" s="343">
        <v>32.479999999999997</v>
      </c>
      <c r="F26" s="284"/>
      <c r="G26" s="284"/>
      <c r="H26" s="283"/>
      <c r="I26" s="31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46" t="s">
        <v>816</v>
      </c>
      <c r="D27" s="341"/>
      <c r="E27" s="343">
        <v>6.95</v>
      </c>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63"/>
      <c r="C28" s="346" t="s">
        <v>817</v>
      </c>
      <c r="D28" s="341"/>
      <c r="E28" s="343">
        <v>7.73</v>
      </c>
      <c r="F28" s="284"/>
      <c r="G28" s="284"/>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63"/>
      <c r="C29" s="346" t="s">
        <v>818</v>
      </c>
      <c r="D29" s="341"/>
      <c r="E29" s="343">
        <v>6.78</v>
      </c>
      <c r="F29" s="284"/>
      <c r="G29" s="284"/>
      <c r="H29" s="283"/>
      <c r="I29" s="31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63"/>
      <c r="C30" s="346" t="s">
        <v>819</v>
      </c>
      <c r="D30" s="341"/>
      <c r="E30" s="343">
        <v>7.84</v>
      </c>
      <c r="F30" s="284"/>
      <c r="G30" s="284"/>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46" t="s">
        <v>820</v>
      </c>
      <c r="D31" s="341"/>
      <c r="E31" s="343">
        <v>12.52</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63"/>
      <c r="C32" s="346" t="s">
        <v>821</v>
      </c>
      <c r="D32" s="341"/>
      <c r="E32" s="343">
        <v>12.58</v>
      </c>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63"/>
      <c r="C33" s="346" t="s">
        <v>822</v>
      </c>
      <c r="D33" s="341"/>
      <c r="E33" s="343">
        <v>14.93</v>
      </c>
      <c r="F33" s="284"/>
      <c r="G33" s="284"/>
      <c r="H33" s="283"/>
      <c r="I33" s="31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7"/>
      <c r="B34" s="263"/>
      <c r="C34" s="347" t="s">
        <v>823</v>
      </c>
      <c r="D34" s="342"/>
      <c r="E34" s="344">
        <v>146.93</v>
      </c>
      <c r="F34" s="284"/>
      <c r="G34" s="284"/>
      <c r="H34" s="283"/>
      <c r="I34" s="31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45" t="s">
        <v>824</v>
      </c>
      <c r="D35" s="341"/>
      <c r="E35" s="343"/>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63"/>
      <c r="C36" s="302" t="s">
        <v>825</v>
      </c>
      <c r="D36" s="268"/>
      <c r="E36" s="274">
        <v>29.385999999999999</v>
      </c>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c r="A37" s="306" t="s">
        <v>218</v>
      </c>
      <c r="B37" s="261" t="s">
        <v>140</v>
      </c>
      <c r="C37" s="298" t="s">
        <v>141</v>
      </c>
      <c r="D37" s="265"/>
      <c r="E37" s="271"/>
      <c r="F37" s="287">
        <f>SUM(G38:G44)</f>
        <v>0</v>
      </c>
      <c r="G37" s="288"/>
      <c r="H37" s="280"/>
      <c r="I37" s="312"/>
      <c r="AE37" t="s">
        <v>219</v>
      </c>
    </row>
    <row r="38" spans="1:60" outlineLevel="1">
      <c r="A38" s="307"/>
      <c r="B38" s="258" t="s">
        <v>468</v>
      </c>
      <c r="C38" s="299"/>
      <c r="D38" s="266"/>
      <c r="E38" s="272"/>
      <c r="F38" s="281"/>
      <c r="G38" s="282"/>
      <c r="H38" s="283"/>
      <c r="I38" s="313"/>
      <c r="J38" s="32"/>
      <c r="K38" s="32"/>
      <c r="L38" s="32"/>
      <c r="M38" s="32"/>
      <c r="N38" s="32"/>
      <c r="O38" s="32"/>
      <c r="P38" s="32"/>
      <c r="Q38" s="32"/>
      <c r="R38" s="32"/>
      <c r="S38" s="32"/>
      <c r="T38" s="32"/>
      <c r="U38" s="32"/>
      <c r="V38" s="32"/>
      <c r="W38" s="32"/>
      <c r="X38" s="32"/>
      <c r="Y38" s="32"/>
      <c r="Z38" s="32"/>
      <c r="AA38" s="32"/>
      <c r="AB38" s="32"/>
      <c r="AC38" s="32">
        <v>0</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59" t="s">
        <v>469</v>
      </c>
      <c r="C39" s="300"/>
      <c r="D39" s="308"/>
      <c r="E39" s="309"/>
      <c r="F39" s="310"/>
      <c r="G39" s="285"/>
      <c r="H39" s="283"/>
      <c r="I39" s="313"/>
      <c r="J39" s="32"/>
      <c r="K39" s="32"/>
      <c r="L39" s="32"/>
      <c r="M39" s="32"/>
      <c r="N39" s="32"/>
      <c r="O39" s="32"/>
      <c r="P39" s="32"/>
      <c r="Q39" s="32"/>
      <c r="R39" s="32"/>
      <c r="S39" s="32"/>
      <c r="T39" s="32"/>
      <c r="U39" s="32"/>
      <c r="V39" s="32"/>
      <c r="W39" s="32"/>
      <c r="X39" s="32"/>
      <c r="Y39" s="32"/>
      <c r="Z39" s="32"/>
      <c r="AA39" s="32"/>
      <c r="AB39" s="32"/>
      <c r="AC39" s="32"/>
      <c r="AD39" s="32"/>
      <c r="AE39" s="32" t="s">
        <v>222</v>
      </c>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59" t="s">
        <v>470</v>
      </c>
      <c r="C40" s="300"/>
      <c r="D40" s="308"/>
      <c r="E40" s="309"/>
      <c r="F40" s="310"/>
      <c r="G40" s="285"/>
      <c r="H40" s="283"/>
      <c r="I40" s="313"/>
      <c r="J40" s="32"/>
      <c r="K40" s="32"/>
      <c r="L40" s="32"/>
      <c r="M40" s="32"/>
      <c r="N40" s="32"/>
      <c r="O40" s="32"/>
      <c r="P40" s="32"/>
      <c r="Q40" s="32"/>
      <c r="R40" s="32"/>
      <c r="S40" s="32"/>
      <c r="T40" s="32"/>
      <c r="U40" s="32"/>
      <c r="V40" s="32"/>
      <c r="W40" s="32"/>
      <c r="X40" s="32"/>
      <c r="Y40" s="32"/>
      <c r="Z40" s="32"/>
      <c r="AA40" s="32"/>
      <c r="AB40" s="32"/>
      <c r="AC40" s="32">
        <v>1</v>
      </c>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1">
        <v>6</v>
      </c>
      <c r="B41" s="262" t="s">
        <v>471</v>
      </c>
      <c r="C41" s="301" t="s">
        <v>472</v>
      </c>
      <c r="D41" s="267" t="s">
        <v>473</v>
      </c>
      <c r="E41" s="273">
        <v>0.11287</v>
      </c>
      <c r="F41" s="286"/>
      <c r="G41" s="284">
        <f>ROUND(E41*F41,2)</f>
        <v>0</v>
      </c>
      <c r="H41" s="283" t="s">
        <v>226</v>
      </c>
      <c r="I41" s="313" t="s">
        <v>227</v>
      </c>
      <c r="J41" s="32"/>
      <c r="K41" s="32"/>
      <c r="L41" s="32"/>
      <c r="M41" s="32"/>
      <c r="N41" s="32"/>
      <c r="O41" s="32"/>
      <c r="P41" s="32"/>
      <c r="Q41" s="32"/>
      <c r="R41" s="32"/>
      <c r="S41" s="32"/>
      <c r="T41" s="32"/>
      <c r="U41" s="32"/>
      <c r="V41" s="32"/>
      <c r="W41" s="32"/>
      <c r="X41" s="32"/>
      <c r="Y41" s="32"/>
      <c r="Z41" s="32"/>
      <c r="AA41" s="32"/>
      <c r="AB41" s="32"/>
      <c r="AC41" s="32"/>
      <c r="AD41" s="32"/>
      <c r="AE41" s="32" t="s">
        <v>228</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474</v>
      </c>
      <c r="D42" s="268"/>
      <c r="E42" s="274"/>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826</v>
      </c>
      <c r="D43" s="268"/>
      <c r="E43" s="274"/>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13.8" outlineLevel="1" thickBot="1">
      <c r="A44" s="323"/>
      <c r="B44" s="324"/>
      <c r="C44" s="325" t="s">
        <v>827</v>
      </c>
      <c r="D44" s="326"/>
      <c r="E44" s="327">
        <v>0.11287</v>
      </c>
      <c r="F44" s="328"/>
      <c r="G44" s="328"/>
      <c r="H44" s="329"/>
      <c r="I44" s="330"/>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c r="A45" s="249"/>
      <c r="B45" s="264" t="s">
        <v>332</v>
      </c>
      <c r="C45" s="304" t="s">
        <v>332</v>
      </c>
      <c r="D45" s="270"/>
      <c r="E45" s="277"/>
      <c r="F45" s="291"/>
      <c r="G45" s="291"/>
      <c r="H45" s="292"/>
      <c r="I45" s="291"/>
    </row>
    <row r="46" spans="1:60" hidden="1">
      <c r="C46" s="104"/>
      <c r="D46" s="227"/>
    </row>
    <row r="47" spans="1:60" ht="13.8" hidden="1" thickBot="1">
      <c r="A47" s="293"/>
      <c r="B47" s="294" t="s">
        <v>531</v>
      </c>
      <c r="C47" s="305"/>
      <c r="D47" s="295"/>
      <c r="E47" s="296"/>
      <c r="F47" s="296"/>
      <c r="G47" s="297">
        <f>F8+F37</f>
        <v>0</v>
      </c>
    </row>
    <row r="48" spans="1:60">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2">
    <mergeCell ref="C17:G17"/>
    <mergeCell ref="C20:G20"/>
    <mergeCell ref="F37:G37"/>
    <mergeCell ref="B38:G38"/>
    <mergeCell ref="B39:G39"/>
    <mergeCell ref="B40:G40"/>
    <mergeCell ref="A1:G1"/>
    <mergeCell ref="C7:G7"/>
    <mergeCell ref="F8:G8"/>
    <mergeCell ref="B9:G9"/>
    <mergeCell ref="C11:G11"/>
    <mergeCell ref="C14:G14"/>
  </mergeCells>
  <pageMargins left="0.59055118110236204" right="0.39370078740157499" top="0.78740157499999996" bottom="0.78740157499999996" header="0.3" footer="0.3"/>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29</vt:i4>
      </vt:variant>
    </vt:vector>
  </HeadingPairs>
  <TitlesOfParts>
    <vt:vector size="46" baseType="lpstr">
      <vt:lpstr>Uchazeč</vt:lpstr>
      <vt:lpstr>Stavba</vt:lpstr>
      <vt:lpstr>VzorObjekt</vt:lpstr>
      <vt:lpstr>VzorPolozky</vt:lpstr>
      <vt:lpstr>Rekapitulace Objekt 01</vt:lpstr>
      <vt:lpstr>01 59163601A01 Pol</vt:lpstr>
      <vt:lpstr>01 59163601A02 Pol</vt:lpstr>
      <vt:lpstr>01 59163601A03 Pol</vt:lpstr>
      <vt:lpstr>01 59163601A07 Pol</vt:lpstr>
      <vt:lpstr>01 59163601A08 Pol</vt:lpstr>
      <vt:lpstr>01 59163601A09 Pol</vt:lpstr>
      <vt:lpstr>01 59163601A10 Pol</vt:lpstr>
      <vt:lpstr>01 59163601A11 Pol</vt:lpstr>
      <vt:lpstr>01 59163601A20 Pol</vt:lpstr>
      <vt:lpstr>01 59163601B30 Pol</vt:lpstr>
      <vt:lpstr>01 59163601B35 Pol</vt:lpstr>
      <vt:lpstr>01 59163601C Pol</vt:lpstr>
      <vt:lpstr>Stavba!CelkemObjekty</vt:lpstr>
      <vt:lpstr>CenaStavby</vt:lpstr>
      <vt:lpstr>Stavba!CisloStavby</vt:lpstr>
      <vt:lpstr>MenaStavby</vt:lpstr>
      <vt:lpstr>MistoStavby</vt:lpstr>
      <vt:lpstr>Stavba!NazevStavby</vt:lpstr>
      <vt:lpstr>Stavba!Objednatel</vt:lpstr>
      <vt:lpstr>'01 59163601A01 Pol'!Oblast_tisku</vt:lpstr>
      <vt:lpstr>'01 59163601A02 Pol'!Oblast_tisku</vt:lpstr>
      <vt:lpstr>'01 59163601A03 Pol'!Oblast_tisku</vt:lpstr>
      <vt:lpstr>'01 59163601A07 Pol'!Oblast_tisku</vt:lpstr>
      <vt:lpstr>'01 59163601A08 Pol'!Oblast_tisku</vt:lpstr>
      <vt:lpstr>'01 59163601A09 Pol'!Oblast_tisku</vt:lpstr>
      <vt:lpstr>'01 59163601A10 Pol'!Oblast_tisku</vt:lpstr>
      <vt:lpstr>'01 59163601A11 Pol'!Oblast_tisku</vt:lpstr>
      <vt:lpstr>'01 59163601A20 Pol'!Oblast_tisku</vt:lpstr>
      <vt:lpstr>'01 59163601B30 Pol'!Oblast_tisku</vt:lpstr>
      <vt:lpstr>'01 59163601B35 Pol'!Oblast_tisku</vt:lpstr>
      <vt:lpstr>'01 59163601C Pol'!Oblast_tisku</vt:lpstr>
      <vt:lpstr>'Rekapitulace Objekt 01'!Oblast_tisku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2012-06-29T07:38:16Z</cp:lastPrinted>
  <dcterms:created xsi:type="dcterms:W3CDTF">2009-04-08T07:15:50Z</dcterms:created>
  <dcterms:modified xsi:type="dcterms:W3CDTF">2016-12-09T18:58:23Z</dcterms:modified>
</cp:coreProperties>
</file>