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activeTab="4"/>
  </bookViews>
  <sheets>
    <sheet name="Uchazeč" sheetId="5" r:id="rId1"/>
    <sheet name="Stavba" sheetId="1" r:id="rId2"/>
    <sheet name="VzorObjekt" sheetId="9" state="hidden" r:id="rId3"/>
    <sheet name="VzorPolozky" sheetId="10" state="hidden" r:id="rId4"/>
    <sheet name="Rekapitulace Objekt 01" sheetId="11" r:id="rId5"/>
    <sheet name="01 59163401A01 Pol" sheetId="12" r:id="rId6"/>
    <sheet name="01 59163401A02 Pol" sheetId="13" r:id="rId7"/>
    <sheet name="01 59163401A03 Pol" sheetId="14" r:id="rId8"/>
    <sheet name="01 59163401A07 Pol" sheetId="15" r:id="rId9"/>
    <sheet name="01 59163401A08 Pol" sheetId="16" r:id="rId10"/>
    <sheet name="01 59163401A09 Pol" sheetId="17" r:id="rId11"/>
    <sheet name="01 59163401A10 Pol" sheetId="18" r:id="rId12"/>
    <sheet name="01 59163401A11 Pol" sheetId="19" r:id="rId13"/>
    <sheet name="01 59163401A20 Pol" sheetId="20" r:id="rId14"/>
    <sheet name="01 59163401B30 Pol" sheetId="21" r:id="rId15"/>
    <sheet name="01 59163401B35 Pol" sheetId="22" r:id="rId16"/>
    <sheet name="01 59163401C Pol" sheetId="23" r:id="rId17"/>
  </sheets>
  <externalReferences>
    <externalReference r:id="rId18"/>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59163401A01 Pol'!$A$1:$I$319</definedName>
    <definedName name="_xlnm.Print_Area" localSheetId="6">'01 59163401A02 Pol'!$A$1:$I$120</definedName>
    <definedName name="_xlnm.Print_Area" localSheetId="7">'01 59163401A03 Pol'!$A$1:$I$165</definedName>
    <definedName name="_xlnm.Print_Area" localSheetId="8">'01 59163401A07 Pol'!$A$1:$I$47</definedName>
    <definedName name="_xlnm.Print_Area" localSheetId="9">'01 59163401A08 Pol'!$A$1:$I$88</definedName>
    <definedName name="_xlnm.Print_Area" localSheetId="10">'01 59163401A09 Pol'!$A$1:$I$57</definedName>
    <definedName name="_xlnm.Print_Area" localSheetId="11">'01 59163401A10 Pol'!$A$1:$I$50</definedName>
    <definedName name="_xlnm.Print_Area" localSheetId="12">'01 59163401A11 Pol'!$A$1:$I$15</definedName>
    <definedName name="_xlnm.Print_Area" localSheetId="13">'01 59163401A20 Pol'!$A$1:$I$13</definedName>
    <definedName name="_xlnm.Print_Area" localSheetId="14">'01 59163401B30 Pol'!$A$1:$I$12</definedName>
    <definedName name="_xlnm.Print_Area" localSheetId="15">'01 59163401B35 Pol'!$A$1:$I$13</definedName>
    <definedName name="_xlnm.Print_Area" localSheetId="16">'01 59163401C Pol'!$A$1:$I$355</definedName>
    <definedName name="_xlnm.Print_Area" localSheetId="4">'Rekapitulace Objekt 01'!$A$1:$H$140</definedName>
    <definedName name="_xlnm.Print_Area" localSheetId="1">Stavba!$A$1:$J$144</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43" i="1"/>
  <c r="J142"/>
  <c r="J141"/>
  <c r="J140"/>
  <c r="J139"/>
  <c r="J138"/>
  <c r="J137"/>
  <c r="J136"/>
  <c r="J135"/>
  <c r="J134"/>
  <c r="J133"/>
  <c r="J132"/>
  <c r="J131"/>
  <c r="J130"/>
  <c r="J129"/>
  <c r="J128"/>
  <c r="J127"/>
  <c r="J126"/>
  <c r="J125"/>
  <c r="J124"/>
  <c r="J123"/>
  <c r="J122"/>
  <c r="J121"/>
  <c r="J120"/>
  <c r="J119"/>
  <c r="J118"/>
  <c r="J117"/>
  <c r="J116"/>
  <c r="J115"/>
  <c r="J114"/>
  <c r="P32" i="11"/>
  <c r="O32"/>
  <c r="P31"/>
  <c r="O31"/>
  <c r="P30"/>
  <c r="O30"/>
  <c r="P29"/>
  <c r="O29"/>
  <c r="P28"/>
  <c r="O28"/>
  <c r="P27"/>
  <c r="O27"/>
  <c r="P26"/>
  <c r="O26"/>
  <c r="P25"/>
  <c r="O25"/>
  <c r="P24"/>
  <c r="O24"/>
  <c r="P23"/>
  <c r="O23"/>
  <c r="P22"/>
  <c r="O22"/>
  <c r="P21"/>
  <c r="O21"/>
  <c r="H32"/>
  <c r="H31"/>
  <c r="H30"/>
  <c r="H29"/>
  <c r="H28"/>
  <c r="H27"/>
  <c r="H26"/>
  <c r="H25"/>
  <c r="H24"/>
  <c r="H23"/>
  <c r="H22"/>
  <c r="H21"/>
  <c r="D140"/>
  <c r="H139"/>
  <c r="H138"/>
  <c r="H137"/>
  <c r="H136"/>
  <c r="H135"/>
  <c r="H134"/>
  <c r="H133"/>
  <c r="H132"/>
  <c r="H131"/>
  <c r="H130"/>
  <c r="H129"/>
  <c r="H128"/>
  <c r="H127"/>
  <c r="H126"/>
  <c r="H125"/>
  <c r="H124"/>
  <c r="H123"/>
  <c r="H122"/>
  <c r="H121"/>
  <c r="H120"/>
  <c r="H119"/>
  <c r="H118"/>
  <c r="H140" s="1"/>
  <c r="BC116"/>
  <c r="G355" i="23"/>
  <c r="AO6"/>
  <c r="AN6"/>
  <c r="BA352"/>
  <c r="BA350"/>
  <c r="BA296"/>
  <c r="BA246"/>
  <c r="AZ166"/>
  <c r="AZ140"/>
  <c r="BA126"/>
  <c r="BA125"/>
  <c r="BA120"/>
  <c r="BA119"/>
  <c r="BA100"/>
  <c r="BA85"/>
  <c r="AZ68"/>
  <c r="AZ33"/>
  <c r="G12"/>
  <c r="F8" s="1"/>
  <c r="G17"/>
  <c r="G19"/>
  <c r="G21"/>
  <c r="F14" s="1"/>
  <c r="G26"/>
  <c r="G30"/>
  <c r="G34"/>
  <c r="F23" s="1"/>
  <c r="G39"/>
  <c r="G44"/>
  <c r="G49"/>
  <c r="F46" s="1"/>
  <c r="G54"/>
  <c r="G59"/>
  <c r="G61"/>
  <c r="G65"/>
  <c r="G69"/>
  <c r="G77"/>
  <c r="G84"/>
  <c r="F92"/>
  <c r="G93"/>
  <c r="G99"/>
  <c r="G105"/>
  <c r="F95" s="1"/>
  <c r="G111"/>
  <c r="G116"/>
  <c r="G118"/>
  <c r="F107" s="1"/>
  <c r="G124"/>
  <c r="F129"/>
  <c r="G131"/>
  <c r="F134"/>
  <c r="G136"/>
  <c r="G141"/>
  <c r="G152"/>
  <c r="F138" s="1"/>
  <c r="G157"/>
  <c r="G162"/>
  <c r="G167"/>
  <c r="F164" s="1"/>
  <c r="G172"/>
  <c r="G177"/>
  <c r="G181"/>
  <c r="G184"/>
  <c r="G189"/>
  <c r="G193"/>
  <c r="G197"/>
  <c r="G201"/>
  <c r="G204"/>
  <c r="G208"/>
  <c r="G212"/>
  <c r="G215"/>
  <c r="F217"/>
  <c r="G221"/>
  <c r="G226"/>
  <c r="F225" s="1"/>
  <c r="G229"/>
  <c r="G232"/>
  <c r="G236"/>
  <c r="F227" s="1"/>
  <c r="F240"/>
  <c r="G241"/>
  <c r="G245"/>
  <c r="F242" s="1"/>
  <c r="G249"/>
  <c r="G254"/>
  <c r="G257"/>
  <c r="G259"/>
  <c r="G264"/>
  <c r="G268"/>
  <c r="G270"/>
  <c r="G274"/>
  <c r="G276"/>
  <c r="G280"/>
  <c r="G287"/>
  <c r="F284" s="1"/>
  <c r="F289"/>
  <c r="G291"/>
  <c r="G295"/>
  <c r="G301"/>
  <c r="G311"/>
  <c r="G317"/>
  <c r="G327"/>
  <c r="F299" s="1"/>
  <c r="G331"/>
  <c r="G336"/>
  <c r="G340"/>
  <c r="F342"/>
  <c r="G344"/>
  <c r="F346"/>
  <c r="G347"/>
  <c r="F348"/>
  <c r="G349"/>
  <c r="G351"/>
  <c r="D114" i="11"/>
  <c r="H113"/>
  <c r="H114" s="1"/>
  <c r="BC111"/>
  <c r="G13" i="22"/>
  <c r="AO6"/>
  <c r="AN6"/>
  <c r="BA10"/>
  <c r="G9"/>
  <c r="F8" s="1"/>
  <c r="H109" i="11"/>
  <c r="D109"/>
  <c r="H108"/>
  <c r="BC106"/>
  <c r="G12" i="21"/>
  <c r="AO6"/>
  <c r="AN6"/>
  <c r="G9"/>
  <c r="F8" s="1"/>
  <c r="H104" i="11"/>
  <c r="D104"/>
  <c r="H103"/>
  <c r="BC101"/>
  <c r="G13" i="20"/>
  <c r="AO6"/>
  <c r="AN6"/>
  <c r="G9"/>
  <c r="F8" s="1"/>
  <c r="H99" i="11"/>
  <c r="D99"/>
  <c r="H98"/>
  <c r="BC96"/>
  <c r="G15" i="19"/>
  <c r="AO6"/>
  <c r="AN6"/>
  <c r="G10"/>
  <c r="F8" s="1"/>
  <c r="H94" i="11"/>
  <c r="D94"/>
  <c r="H93"/>
  <c r="BC91"/>
  <c r="G50" i="18"/>
  <c r="AO6"/>
  <c r="AN6"/>
  <c r="BA21"/>
  <c r="G11"/>
  <c r="F8" s="1"/>
  <c r="G14"/>
  <c r="G20"/>
  <c r="G26"/>
  <c r="G32"/>
  <c r="G37"/>
  <c r="G43"/>
  <c r="D89" i="11"/>
  <c r="H88"/>
  <c r="H87"/>
  <c r="H89" s="1"/>
  <c r="BC85"/>
  <c r="G57" i="17"/>
  <c r="AO6"/>
  <c r="AN6"/>
  <c r="G11"/>
  <c r="F8" s="1"/>
  <c r="G16"/>
  <c r="G20"/>
  <c r="G24"/>
  <c r="G31"/>
  <c r="G36"/>
  <c r="G40"/>
  <c r="G44"/>
  <c r="F47"/>
  <c r="G51"/>
  <c r="D83" i="11"/>
  <c r="H82"/>
  <c r="H81"/>
  <c r="H83" s="1"/>
  <c r="H80"/>
  <c r="H79"/>
  <c r="BC77"/>
  <c r="G88" i="16"/>
  <c r="AO6"/>
  <c r="AN6"/>
  <c r="BA11"/>
  <c r="F8"/>
  <c r="G10"/>
  <c r="G15"/>
  <c r="G17"/>
  <c r="G20"/>
  <c r="G22"/>
  <c r="G26"/>
  <c r="G31"/>
  <c r="G34"/>
  <c r="G36"/>
  <c r="G41"/>
  <c r="F38" s="1"/>
  <c r="F44"/>
  <c r="G48"/>
  <c r="G54"/>
  <c r="F52" s="1"/>
  <c r="G60"/>
  <c r="G64"/>
  <c r="G66"/>
  <c r="G69"/>
  <c r="G72"/>
  <c r="G76"/>
  <c r="G78"/>
  <c r="G82"/>
  <c r="D75" i="11"/>
  <c r="H74"/>
  <c r="H73"/>
  <c r="H75" s="1"/>
  <c r="BC71"/>
  <c r="G47" i="15"/>
  <c r="AO6"/>
  <c r="AN6"/>
  <c r="BA20"/>
  <c r="BA17"/>
  <c r="BA14"/>
  <c r="BA11"/>
  <c r="G10"/>
  <c r="G13"/>
  <c r="G16"/>
  <c r="G19"/>
  <c r="F8" s="1"/>
  <c r="G22"/>
  <c r="F37"/>
  <c r="G41"/>
  <c r="D69" i="11"/>
  <c r="H68"/>
  <c r="H67"/>
  <c r="H69" s="1"/>
  <c r="BC65"/>
  <c r="G165" i="14"/>
  <c r="AO6"/>
  <c r="AN6"/>
  <c r="BA155"/>
  <c r="BA128"/>
  <c r="BA118"/>
  <c r="BA109"/>
  <c r="BA104"/>
  <c r="BA99"/>
  <c r="BA93"/>
  <c r="BA88"/>
  <c r="G10"/>
  <c r="G14"/>
  <c r="G18"/>
  <c r="G22"/>
  <c r="F8" s="1"/>
  <c r="G26"/>
  <c r="G30"/>
  <c r="G34"/>
  <c r="G39"/>
  <c r="G44"/>
  <c r="G47"/>
  <c r="G50"/>
  <c r="G54"/>
  <c r="G60"/>
  <c r="G63"/>
  <c r="G65"/>
  <c r="F58" s="1"/>
  <c r="G69"/>
  <c r="G72"/>
  <c r="G75"/>
  <c r="G78"/>
  <c r="G80"/>
  <c r="G83"/>
  <c r="G87"/>
  <c r="G92"/>
  <c r="G98"/>
  <c r="G103"/>
  <c r="G108"/>
  <c r="G113"/>
  <c r="G117"/>
  <c r="G122"/>
  <c r="G127"/>
  <c r="G133"/>
  <c r="G137"/>
  <c r="G140"/>
  <c r="G148"/>
  <c r="G152"/>
  <c r="G154"/>
  <c r="G159"/>
  <c r="D63" i="11"/>
  <c r="H62"/>
  <c r="H61"/>
  <c r="H60"/>
  <c r="H59"/>
  <c r="H58"/>
  <c r="H63" s="1"/>
  <c r="BC56"/>
  <c r="G120" i="13"/>
  <c r="AO6"/>
  <c r="AN6"/>
  <c r="BA102"/>
  <c r="BA94"/>
  <c r="BA71"/>
  <c r="BA26"/>
  <c r="AZ23"/>
  <c r="F8"/>
  <c r="G12"/>
  <c r="G18"/>
  <c r="F16" s="1"/>
  <c r="G25"/>
  <c r="G31"/>
  <c r="G36"/>
  <c r="G40"/>
  <c r="F33" s="1"/>
  <c r="G44"/>
  <c r="G50"/>
  <c r="G57"/>
  <c r="G63"/>
  <c r="G70"/>
  <c r="G78"/>
  <c r="G87"/>
  <c r="F61" s="1"/>
  <c r="G93"/>
  <c r="G101"/>
  <c r="G104"/>
  <c r="F91" s="1"/>
  <c r="G106"/>
  <c r="G108"/>
  <c r="G110"/>
  <c r="G114"/>
  <c r="D54" i="11"/>
  <c r="H53"/>
  <c r="H52"/>
  <c r="H51"/>
  <c r="H50"/>
  <c r="H49"/>
  <c r="H48"/>
  <c r="H47"/>
  <c r="H46"/>
  <c r="H45"/>
  <c r="H44"/>
  <c r="H54" s="1"/>
  <c r="BC42"/>
  <c r="G319" i="12"/>
  <c r="AO6"/>
  <c r="AN6"/>
  <c r="BA269"/>
  <c r="AZ199"/>
  <c r="BA165"/>
  <c r="AZ162"/>
  <c r="BA148"/>
  <c r="AZ145"/>
  <c r="BA142"/>
  <c r="BA141"/>
  <c r="AZ135"/>
  <c r="AZ128"/>
  <c r="AZ119"/>
  <c r="AZ101"/>
  <c r="AZ44"/>
  <c r="BA35"/>
  <c r="AZ32"/>
  <c r="BA29"/>
  <c r="BA28"/>
  <c r="BA18"/>
  <c r="AZ15"/>
  <c r="F8"/>
  <c r="G11"/>
  <c r="G17"/>
  <c r="G27"/>
  <c r="F13" s="1"/>
  <c r="G34"/>
  <c r="G39"/>
  <c r="G45"/>
  <c r="F42" s="1"/>
  <c r="G54"/>
  <c r="G59"/>
  <c r="G63"/>
  <c r="G89"/>
  <c r="G91"/>
  <c r="G93"/>
  <c r="G97"/>
  <c r="G103"/>
  <c r="G105"/>
  <c r="G121"/>
  <c r="G129"/>
  <c r="G137"/>
  <c r="G140"/>
  <c r="G147"/>
  <c r="G164"/>
  <c r="G172"/>
  <c r="G177"/>
  <c r="G181"/>
  <c r="G186"/>
  <c r="G191"/>
  <c r="G195"/>
  <c r="G201"/>
  <c r="G205"/>
  <c r="F209"/>
  <c r="G212"/>
  <c r="G216"/>
  <c r="G220"/>
  <c r="F218" s="1"/>
  <c r="G224"/>
  <c r="G227"/>
  <c r="G230"/>
  <c r="G233"/>
  <c r="G236"/>
  <c r="G239"/>
  <c r="G242"/>
  <c r="G244"/>
  <c r="G248"/>
  <c r="G253"/>
  <c r="G256"/>
  <c r="F250" s="1"/>
  <c r="F258"/>
  <c r="G262"/>
  <c r="G268"/>
  <c r="F266" s="1"/>
  <c r="G273"/>
  <c r="G276"/>
  <c r="G279"/>
  <c r="G283"/>
  <c r="G285"/>
  <c r="G289"/>
  <c r="G296"/>
  <c r="F293" s="1"/>
  <c r="G298"/>
  <c r="G302"/>
  <c r="G309"/>
  <c r="F306" s="1"/>
  <c r="D33"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J144" i="1" l="1"/>
  <c r="H36" i="11"/>
  <c r="O35" s="1"/>
  <c r="O23" i="1" s="1"/>
  <c r="J27" s="1"/>
  <c r="J28" s="1"/>
  <c r="H38" i="11"/>
  <c r="P35" s="1"/>
  <c r="P23" i="1" s="1"/>
  <c r="J29" s="1"/>
  <c r="J30" s="1"/>
  <c r="H33" i="11"/>
  <c r="J23" i="1" s="1"/>
  <c r="J24" s="1"/>
  <c r="J31" l="1"/>
  <c r="H37" i="11"/>
  <c r="H39"/>
  <c r="H40" l="1"/>
</calcChain>
</file>

<file path=xl/sharedStrings.xml><?xml version="1.0" encoding="utf-8"?>
<sst xmlns="http://schemas.openxmlformats.org/spreadsheetml/2006/main" count="3259" uniqueCount="1328">
  <si>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</si>
  <si>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</si>
  <si>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</si>
  <si>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</si>
  <si>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</si>
  <si>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</si>
  <si>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</si>
  <si>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</si>
  <si>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</si>
  <si>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</si>
  <si>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</si>
  <si>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</si>
  <si>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</si>
  <si>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</si>
  <si>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</si>
  <si>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</si>
  <si>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</si>
  <si>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</si>
  <si>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</si>
  <si>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</si>
  <si>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</si>
  <si>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</si>
  <si>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</si>
  <si>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</si>
  <si>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</si>
  <si>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</si>
  <si>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</si>
  <si>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</si>
  <si>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</si>
  <si>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</si>
  <si>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</si>
  <si>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</si>
  <si>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</si>
  <si>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</si>
  <si>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</si>
  <si>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</si>
  <si>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</si>
  <si>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</si>
  <si>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</si>
  <si>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</si>
  <si>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591634</t>
  </si>
  <si>
    <t>Energetické úspory bytových domů ul. Rokycanova a Kobrova</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</si>
  <si>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</si>
  <si>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</si>
  <si>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</si>
  <si>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</si>
  <si>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</si>
  <si>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</si>
  <si>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</si>
  <si>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</si>
  <si>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</si>
  <si>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</si>
  <si>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</si>
  <si>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</si>
  <si>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</si>
  <si>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</si>
  <si>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645/4</t>
  </si>
  <si>
    <t>803.59.1.0</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</si>
  <si>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</si>
  <si>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</si>
  <si>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</si>
  <si>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</si>
  <si>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</si>
  <si>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</si>
  <si>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</si>
  <si>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</si>
  <si>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</si>
  <si>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</si>
  <si>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</si>
  <si>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</si>
  <si>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</si>
  <si>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</si>
  <si>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</si>
  <si>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</si>
  <si>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</si>
  <si>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</si>
  <si>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</si>
  <si>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</si>
  <si>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</si>
  <si>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</si>
  <si>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</si>
  <si>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</si>
  <si>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</si>
  <si>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</si>
  <si>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</si>
  <si>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</si>
  <si>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</si>
  <si>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</si>
  <si>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</si>
  <si>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</si>
  <si>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</si>
  <si>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</si>
  <si>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</si>
  <si>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</si>
  <si>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</si>
  <si>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</si>
  <si>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</si>
  <si>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</si>
  <si>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</si>
  <si>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</si>
  <si>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</si>
  <si>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</si>
  <si>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</si>
  <si>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</si>
  <si>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</si>
  <si>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</si>
  <si>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</si>
  <si>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</si>
  <si>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</si>
  <si>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</si>
  <si>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</si>
  <si>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</si>
  <si>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1</t>
  </si>
  <si>
    <t>Zemní práce</t>
  </si>
  <si>
    <t>11</t>
  </si>
  <si>
    <t>Přípravné a přidružené práce</t>
  </si>
  <si>
    <t>18</t>
  </si>
  <si>
    <t>Povrchové úpravy terénu</t>
  </si>
  <si>
    <t>21</t>
  </si>
  <si>
    <t>Úprava podloží a základ.spáry</t>
  </si>
  <si>
    <t>28</t>
  </si>
  <si>
    <t>Zpevňování hornin a konstrukcí</t>
  </si>
  <si>
    <t>3</t>
  </si>
  <si>
    <t>Svislé a kompletní konstrukce</t>
  </si>
  <si>
    <t>61</t>
  </si>
  <si>
    <t>Upravy povrchů vnitřní</t>
  </si>
  <si>
    <t>62</t>
  </si>
  <si>
    <t>Úpravy povrchů vnější</t>
  </si>
  <si>
    <t>63</t>
  </si>
  <si>
    <t>Podlahy a podlahové konstrukce</t>
  </si>
  <si>
    <t>64</t>
  </si>
  <si>
    <t>Výplně otvorů</t>
  </si>
  <si>
    <t>87</t>
  </si>
  <si>
    <t>Potrubí z trub z plastických hmot</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</si>
  <si>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</si>
  <si>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</si>
  <si>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</si>
  <si>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</si>
  <si>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</si>
  <si>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</si>
  <si>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</si>
  <si>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</si>
  <si>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</si>
  <si>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</si>
  <si>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</si>
  <si>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</si>
  <si>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</si>
  <si>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</si>
  <si>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</si>
  <si>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</si>
  <si>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</si>
  <si>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</si>
  <si>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</si>
  <si>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</si>
  <si>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</si>
  <si>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</si>
  <si>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</si>
  <si>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</si>
  <si>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</si>
  <si>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</si>
  <si>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</si>
  <si>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</si>
  <si>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</si>
  <si>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</si>
  <si>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</si>
  <si>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</si>
  <si>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</si>
  <si>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</si>
  <si>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</si>
  <si>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</si>
  <si>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</si>
  <si>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</si>
  <si>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</si>
  <si>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</si>
  <si>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</si>
  <si>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</si>
  <si>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</si>
  <si>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</si>
  <si>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</si>
  <si>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</si>
  <si>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</si>
  <si>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</si>
  <si>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Rozsah:</t>
  </si>
  <si>
    <t>Rekapitulace soupisů náležejících k objektu</t>
  </si>
  <si>
    <t>Soupis</t>
  </si>
  <si>
    <t>Cena (Kč)</t>
  </si>
  <si>
    <t>59163401A01</t>
  </si>
  <si>
    <t>Zateplení obvodových konstrukcí na obálce budovy</t>
  </si>
  <si>
    <t>59163401A02</t>
  </si>
  <si>
    <t>Výměna oken a dveří na obálce budovy</t>
  </si>
  <si>
    <t>59163401A03</t>
  </si>
  <si>
    <t>Střešní krytina</t>
  </si>
  <si>
    <t>59163401A07</t>
  </si>
  <si>
    <t>Sanace zdiva</t>
  </si>
  <si>
    <t>59163401A08</t>
  </si>
  <si>
    <t>Oprava hydroizolace při zateplování obvodových zdí</t>
  </si>
  <si>
    <t>59163401A09</t>
  </si>
  <si>
    <t>Zemní práce související se zatepelením</t>
  </si>
  <si>
    <t>59163401A10</t>
  </si>
  <si>
    <t>Přesun sutě a vybouraných hmot</t>
  </si>
  <si>
    <t>59163401A11</t>
  </si>
  <si>
    <t>Odstranění nevyhovující tepelné izolace</t>
  </si>
  <si>
    <t>59163401A20</t>
  </si>
  <si>
    <t>Výdaje spojené s realizací na ochranu hnízdišť</t>
  </si>
  <si>
    <t>59163401B30</t>
  </si>
  <si>
    <t>Modernizace soustavy vytápění</t>
  </si>
  <si>
    <t>59163401B35</t>
  </si>
  <si>
    <t>Publicita projektu</t>
  </si>
  <si>
    <t>59163401C</t>
  </si>
  <si>
    <t>Nezpůsobilé výdaje</t>
  </si>
  <si>
    <t>Celkem objekt</t>
  </si>
  <si>
    <t>Celkem za objekt s DPH</t>
  </si>
  <si>
    <t>Položkový soupis prací a dodávek</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</si>
  <si>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</si>
  <si>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</si>
  <si>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</si>
  <si>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</si>
  <si>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</si>
  <si>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</si>
  <si>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</si>
  <si>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</si>
  <si>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</si>
  <si>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</si>
  <si>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</si>
  <si>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</si>
  <si>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</si>
  <si>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</si>
  <si>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</si>
  <si>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</si>
  <si>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16</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</si>
  <si>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</si>
  <si>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</si>
  <si>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</si>
  <si>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</si>
  <si>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</si>
  <si>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</si>
  <si>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</si>
  <si>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</si>
  <si>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</si>
  <si>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</si>
  <si>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</si>
  <si>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73,51+16,37+16,42+16,6+16,16</t>
  </si>
  <si>
    <t xml:space="preserve">průvlaky : </t>
  </si>
  <si>
    <t>3,93*0,25*2*17</t>
  </si>
  <si>
    <t>3,8*0,25*2*12</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</si>
  <si>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</si>
  <si>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</si>
  <si>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</si>
  <si>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</si>
  <si>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</si>
  <si>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195.26500</t>
  </si>
  <si>
    <t>622319737RV1</t>
  </si>
  <si>
    <t xml:space="preserve">... , minerálními deskami s kolmým vláknem, tloušťky 200 mm, zakončené stěrkou s výztužnou tkaninou,  </t>
  </si>
  <si>
    <t xml:space="preserve">zateplení stěny v půdním prostoru : </t>
  </si>
  <si>
    <t>skladba O01 : (2,98+0,2*2)*2,2+9,97*2-0,85*1,85</t>
  </si>
  <si>
    <t>601019193R01</t>
  </si>
  <si>
    <t>Podkladní nátěr (penetrace) pod ETICS</t>
  </si>
  <si>
    <t>Vlastní</t>
  </si>
  <si>
    <t>POL_NEZ</t>
  </si>
  <si>
    <t>1_</t>
  </si>
  <si>
    <t>Položka pořadí 4 : 25.80350</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</si>
  <si>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</si>
  <si>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</si>
  <si>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</si>
  <si>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</si>
  <si>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</si>
  <si>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0,6*0,4*10+0,8*0,4*3+0,8*0,6</t>
  </si>
  <si>
    <t>1,1*1,3*2+1,445*2,1</t>
  </si>
  <si>
    <t>1,36*1,45*16+0,57*0,775*8</t>
  </si>
  <si>
    <t xml:space="preserve">parapet a římsa : </t>
  </si>
  <si>
    <t>37,72*0,5+2,0</t>
  </si>
  <si>
    <t>622 90 Očištění zdiva nebo betonu zdí a valů</t>
  </si>
  <si>
    <t>před započetím oprav</t>
  </si>
  <si>
    <t>622903111R00</t>
  </si>
  <si>
    <t>...před započetím oprav ručně</t>
  </si>
  <si>
    <t>801-5</t>
  </si>
  <si>
    <t xml:space="preserve">vč 124 konstrukce pod úr. terénu : </t>
  </si>
  <si>
    <t>(22,6+10,31)*2*2,25</t>
  </si>
  <si>
    <t>602 01 Omítky stěn z hotových směsí</t>
  </si>
  <si>
    <t>po jednotlivých vrstvách</t>
  </si>
  <si>
    <t>602013121R00</t>
  </si>
  <si>
    <t xml:space="preserve">...vrstva podkladní, sanační,  , tloušťka vrstvy 10 mm,  </t>
  </si>
  <si>
    <t xml:space="preserve">Vápenocementová malta s přísadou pro výrobu sanačních omítek : </t>
  </si>
  <si>
    <t xml:space="preserve">specifikace viz technická zpráva : </t>
  </si>
  <si>
    <t>Položka pořadí 7 : 148.09500</t>
  </si>
  <si>
    <t xml:space="preserve">pohled jižní : </t>
  </si>
  <si>
    <t>10,32*6,3+1,45</t>
  </si>
  <si>
    <t>10,32*(1,15*1,47)*0,5</t>
  </si>
  <si>
    <t xml:space="preserve">pohled severní : </t>
  </si>
  <si>
    <t>10,32*(0,55+0,64)*0,5</t>
  </si>
  <si>
    <t xml:space="preserve">pohled západní : </t>
  </si>
  <si>
    <t>22,62*6,3</t>
  </si>
  <si>
    <t>22,62*(0,6+1,29)*0,5</t>
  </si>
  <si>
    <t xml:space="preserve">pohled východní : </t>
  </si>
  <si>
    <t>22,62*6,3+3,28*1,2</t>
  </si>
  <si>
    <t>9,73*(1,47+1,07)*0,5</t>
  </si>
  <si>
    <t>3,28*1,07</t>
  </si>
  <si>
    <t>9,61*(1,07+0,55)*0,5</t>
  </si>
  <si>
    <t xml:space="preserve">odpočet otvorů : </t>
  </si>
  <si>
    <t>-1,36*1,45*16-0,57*0,775*8</t>
  </si>
  <si>
    <t>-1,1*1,3*2-1,445*2,1</t>
  </si>
  <si>
    <t xml:space="preserve">přípočet ostění : </t>
  </si>
  <si>
    <t>(1,36+1,45*2)*0,25*16</t>
  </si>
  <si>
    <t>(0,57+0,775*2)*0,25*8</t>
  </si>
  <si>
    <t>(1,1+1,3*2)*0,25*2</t>
  </si>
  <si>
    <t>(1,445+2,1*2)*0,3</t>
  </si>
  <si>
    <t xml:space="preserve">římsa : </t>
  </si>
  <si>
    <t>1,75*0,4+0,4*0,1*2</t>
  </si>
  <si>
    <t>622 30 Příprava podkladu</t>
  </si>
  <si>
    <t>622300131R00</t>
  </si>
  <si>
    <t>...vyrovnání podkladu tmelem tl. do 5 mm, včetně dodávky materiálu</t>
  </si>
  <si>
    <t>odhad - fakturovat dle skutečnosti : 466,0*0,8</t>
  </si>
  <si>
    <t>622300141R00</t>
  </si>
  <si>
    <t>...montáž vyrovnávací vrstvy izolantem</t>
  </si>
  <si>
    <t>odhad - fakturovat dle skutečnosti : 466,0*0,5</t>
  </si>
  <si>
    <t>283762401R</t>
  </si>
  <si>
    <t>deska izolační fasádní; pěnový polystyren s grafitem; povrch hladký; rovná hrana; tl. 20,0 mm; součinitel tepelné vodivosti 0,032 W/mK; R = 0,600 m2K/W; obj. hmotnost 15,00 kg/m3</t>
  </si>
  <si>
    <t>SPCM</t>
  </si>
  <si>
    <t>Položka pořadí 11 : 233.00000*1,1</t>
  </si>
  <si>
    <t>622 31-1 Zateplení suterénu</t>
  </si>
  <si>
    <t>nanesení lepicího tmelu na izolační desky, nalepení desek a zajištění talířovými hmoždinkami (6 ks/m2). Bez povrchové úpravy desek.</t>
  </si>
  <si>
    <t>622319514.V20</t>
  </si>
  <si>
    <t>...extrudovaným polysterenem, tloušťky 200 mm</t>
  </si>
  <si>
    <t xml:space="preserve">sokl fasáda 300mm pod terén : </t>
  </si>
  <si>
    <t>((22,6+0,2*2)+(10,31+0,2*2))*2*0,3</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</si>
  <si>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</si>
  <si>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</si>
  <si>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</si>
  <si>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</si>
  <si>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</si>
  <si>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</si>
  <si>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</si>
  <si>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(10,32+0,2*2)*((1,15*1,47)*0,5)</t>
  </si>
  <si>
    <t>(10,32+0,2*2)*((0,55+0,64)*0,5)</t>
  </si>
  <si>
    <t>(22,62+0,2*2)*((0,6+1,29)*0,5)</t>
  </si>
  <si>
    <t>(9,73+0,2)*((1,47+1,07)*0,5)</t>
  </si>
  <si>
    <t>(9,61+0,2)*((1,07+0,55)*0,5)</t>
  </si>
  <si>
    <t>-1,445*1,07</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</si>
  <si>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</si>
  <si>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</si>
  <si>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</si>
  <si>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</si>
  <si>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</si>
  <si>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</si>
  <si>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0,6*1,07*2</t>
  </si>
  <si>
    <t>(0,6+0,4*2)*0,7*10</t>
  </si>
  <si>
    <t>(0,8+0,4*2)*0,7*3</t>
  </si>
  <si>
    <t>(0,8+0,6*2)*0,7*1</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</si>
  <si>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</si>
  <si>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</si>
  <si>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</si>
  <si>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</si>
  <si>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</si>
  <si>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(0,6*10+0,8*3+0,8)*0,7</t>
  </si>
  <si>
    <t xml:space="preserve">fasáda parapet : </t>
  </si>
  <si>
    <t>(1,36*16+0,57*8+1,1*2)*0,45</t>
  </si>
  <si>
    <t>622319430.04</t>
  </si>
  <si>
    <t>..., prodyšným polystyrénem s reflexní úpravou, tloušťky 40 mm, zakončené stěrkou s výztužnou tkaninou</t>
  </si>
  <si>
    <t>římsa : 1,88*(0,23+0,14)+0,23*0,14*2</t>
  </si>
  <si>
    <t>Položka pořadí 18 : 0.76000</t>
  </si>
  <si>
    <t>622319437RV1</t>
  </si>
  <si>
    <t xml:space="preserve">... , prodyšným polystyrénem s reflexní úpravou, tloušťky 200 mm, zakončené stěrkou s výztužnou tkaninou,  </t>
  </si>
  <si>
    <t>(10,32+0,2*2)*6,0+1,67</t>
  </si>
  <si>
    <t>(22,62+0,2*2)*6,0</t>
  </si>
  <si>
    <t>(3,82+0,2*2)*1,2</t>
  </si>
  <si>
    <t>-1,1*1,3*2-1,445*1,07</t>
  </si>
  <si>
    <t>622319453RV1</t>
  </si>
  <si>
    <t>...prodyšným polystyrénem s reflexní úpravou, tloušťky 30 mm, zakončené stěrkou s výztužnou tkaninou</t>
  </si>
  <si>
    <t xml:space="preserve">fasáda ostění : </t>
  </si>
  <si>
    <t>(1,36+1,45*2)*0,45*16</t>
  </si>
  <si>
    <t>(0,57+0,775*2)*0,45*8</t>
  </si>
  <si>
    <t>(1,1+1,3*2)*0,45*2</t>
  </si>
  <si>
    <t>(1,445+1,1*2)*0,6</t>
  </si>
  <si>
    <t>622 47-3 Příplatek za rohovník</t>
  </si>
  <si>
    <t>622473188T00</t>
  </si>
  <si>
    <t>Kombilišta LT-plast ( odkapávací s perlinkou )</t>
  </si>
  <si>
    <t>m</t>
  </si>
  <si>
    <t>vč 126 římsa : 2,6+2,0</t>
  </si>
  <si>
    <t>601 01 Omítky stropů a podhledů z hotových směsí</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</si>
  <si>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</si>
  <si>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</si>
  <si>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</si>
  <si>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</si>
  <si>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</si>
  <si>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01-1 Doplňkové práce pro omítky stěn z hotových směsí</t>
  </si>
  <si>
    <t>602015191R00</t>
  </si>
  <si>
    <t>...podkladní nátěr pod tenkovrstvé omítky</t>
  </si>
  <si>
    <t>Položka pořadí 20 : 373.79185</t>
  </si>
  <si>
    <t>Položka pořadí 21 : 43.82100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</si>
  <si>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</si>
  <si>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</si>
  <si>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</si>
  <si>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</si>
  <si>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</si>
  <si>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15 : 59.71403</t>
  </si>
  <si>
    <t>Položka pořadí 16 : 15.84400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</si>
  <si>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</si>
  <si>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</si>
  <si>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</si>
  <si>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</si>
  <si>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</si>
  <si>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24 : 0.76000</t>
  </si>
  <si>
    <t>Položka pořadí 26 : 417.61285</t>
  </si>
  <si>
    <t>Položka pořadí 27 : 75.55803</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</si>
  <si>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</si>
  <si>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</si>
  <si>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</si>
  <si>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</si>
  <si>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</si>
  <si>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</si>
  <si>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</si>
  <si>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126 římsa : 1,8*0,35</t>
  </si>
  <si>
    <t>632 90 Příprava zatvrdlého povrchu mazanin</t>
  </si>
  <si>
    <t>pro cementový potěr,</t>
  </si>
  <si>
    <t>632902211R00</t>
  </si>
  <si>
    <t xml:space="preserve">...cementovým mlékem s  plastifikační přísadou </t>
  </si>
  <si>
    <t>Položka pořadí 30 : 0.63000</t>
  </si>
  <si>
    <t>941 94-1 Montáž lešení lehkého pracovního řadového s podlahami</t>
  </si>
  <si>
    <t>941941031R00</t>
  </si>
  <si>
    <t>...šířky od 0,80 do 1,00 m, výšky do 10 m</t>
  </si>
  <si>
    <t>800-3</t>
  </si>
  <si>
    <t>((22,62+0,2*2+1,0*2)+(10,32+0,2*2+1,0*2))*7,03</t>
  </si>
  <si>
    <t>(3,28+0,2*2)*1,3</t>
  </si>
  <si>
    <t>941 94-19 příplatek za každý další i započatý měsíc použití lešení</t>
  </si>
  <si>
    <t>941941191R00</t>
  </si>
  <si>
    <t>...šířky šířky od 0,80 do 1,00 m a výšky do 10 m</t>
  </si>
  <si>
    <t>Položka pořadí 32 : 270.09620*2</t>
  </si>
  <si>
    <t>941 94-18 Demontáž lešení lehkého řadového s podlahami</t>
  </si>
  <si>
    <t>941941831R00</t>
  </si>
  <si>
    <t>...šířky od 0,8 do 1 m, výšky do 10 m</t>
  </si>
  <si>
    <t>Položka pořadí 32 : 270.09620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</si>
  <si>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</si>
  <si>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</si>
  <si>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</si>
  <si>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</si>
  <si>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</si>
  <si>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</si>
  <si>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33 : 540.19240</t>
  </si>
  <si>
    <t>944 94-48 Demontáž ochranné sítě</t>
  </si>
  <si>
    <t>944944081R00</t>
  </si>
  <si>
    <t>941 95-5 Lešení lehké pracovní pomocné</t>
  </si>
  <si>
    <t>941955001R00</t>
  </si>
  <si>
    <t>...pomocné, o výšce lešeňové podlahy do 1,2 m</t>
  </si>
  <si>
    <t>zateplení stěny v půdním prostoru : 12,0*1,0</t>
  </si>
  <si>
    <t>944 94-5 Montáž záchytné stříšky</t>
  </si>
  <si>
    <t>944945012R00</t>
  </si>
  <si>
    <t>...šířky do 2 m</t>
  </si>
  <si>
    <t>944 94-59 příplatek k ceně za každý další i započatý měsíc použití záchytné stříšky</t>
  </si>
  <si>
    <t>944945192R00</t>
  </si>
  <si>
    <t>Položka pořadí 39 : 2.00000*2</t>
  </si>
  <si>
    <t>944 94-58 Demontáž záchytné stříšky</t>
  </si>
  <si>
    <t>zřizované současně s lehkým nebo těžkým lešením,</t>
  </si>
  <si>
    <t>944945812R00</t>
  </si>
  <si>
    <t>Položka pořadí 39 : 2.00000</t>
  </si>
  <si>
    <t>978 01 Otlučení omítek vápenných nebo vápenocementových</t>
  </si>
  <si>
    <t>978 01-1 vnitřních</t>
  </si>
  <si>
    <t>978013191R00</t>
  </si>
  <si>
    <t>...stěn, v rozsahu do 100 %</t>
  </si>
  <si>
    <t>801-3</t>
  </si>
  <si>
    <t>skladba O01 : 2,98*2,2+9,97*2-0,85*1,85</t>
  </si>
  <si>
    <t>978 03 Otlučení vnějších omítek šlechtěných</t>
  </si>
  <si>
    <t>978036191R00</t>
  </si>
  <si>
    <t>...břizolitových, v rozsahu do 100 %</t>
  </si>
  <si>
    <t>Položka pořadí 9 : 466.39308</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</si>
  <si>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</si>
  <si>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</si>
  <si>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</si>
  <si>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</si>
  <si>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</si>
  <si>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</si>
  <si>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</si>
  <si>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1,2,4,5,6,8,9,10,11,12,13,14,15,16,17,18,20,21,22,23,24,25,26,27,28,30,31,32,33,38,39,40, : </t>
  </si>
  <si>
    <t>Součet: : 25,57787</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</si>
  <si>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</si>
  <si>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</si>
  <si>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</si>
  <si>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</si>
  <si>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</si>
  <si>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</si>
  <si>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22,62*4,98+19,89*4,47-2,98*4,81</t>
  </si>
  <si>
    <t>713 11 Montáž tepelné izolace stropů</t>
  </si>
  <si>
    <t>713111111RT2</t>
  </si>
  <si>
    <t>...kladené vrchem, volně, dvouvrstvá</t>
  </si>
  <si>
    <t xml:space="preserve">podlaha v podkroví skladba P02 : </t>
  </si>
  <si>
    <t>3,38*5,6</t>
  </si>
  <si>
    <t>63151376.AR1</t>
  </si>
  <si>
    <t>deska izolační minerální vlákno; tl. 140,0 mm; součinitel tepelné vodivosti 0,036 W/mK</t>
  </si>
  <si>
    <t>Položka pořadí 45 : 187.22210*1,02</t>
  </si>
  <si>
    <t>Položka pořadí 46 : 18.92800*1,02</t>
  </si>
  <si>
    <t>63151377.AR1</t>
  </si>
  <si>
    <t>deska izolační minerální vlákno; tl. 160,0 mm; součinitel tepelné vodivosti 0,036 W/mK</t>
  </si>
  <si>
    <t>713 12-1 Izolace podlah tepelná</t>
  </si>
  <si>
    <t>713121211R00</t>
  </si>
  <si>
    <t>...lepená, bez dodávky materiálu, jednovrstvá</t>
  </si>
  <si>
    <t>vč 126 římsa : 1,8*0,23</t>
  </si>
  <si>
    <t>283754901R</t>
  </si>
  <si>
    <t>deska izolační tepelně izol.; extrudovaný polystyren; povrch hladký; polodrážka; tl. 40,0 mm; součinitel tepelné vodivosti 0,035 W/mK; R = 1,143 m2K/W; obj. hmotnost 30,00 kg/m3</t>
  </si>
  <si>
    <t>Položka pořadí 49 : 0.41400*1,1</t>
  </si>
  <si>
    <t>998 71-3 Přesun hmot pro izolace tepelné</t>
  </si>
  <si>
    <t>50 m vodorovně</t>
  </si>
  <si>
    <t>998713202R00</t>
  </si>
  <si>
    <t>...v objektech výšky do 12 m</t>
  </si>
  <si>
    <t xml:space="preserve">Ceny z položek s pořadovými čísly: : </t>
  </si>
  <si>
    <t xml:space="preserve">45,46,47,48,49,50, : </t>
  </si>
  <si>
    <t>Součet: : 890,52380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</si>
  <si>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</si>
  <si>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</si>
  <si>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</si>
  <si>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</si>
  <si>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</si>
  <si>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</si>
  <si>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</si>
  <si>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52 : 0.41400*1,1</t>
  </si>
  <si>
    <t>998 76 Přesun hmot pro konstrukce tesařské</t>
  </si>
  <si>
    <t>998762202R00</t>
  </si>
  <si>
    <t>800-762</t>
  </si>
  <si>
    <t xml:space="preserve">52,53, : </t>
  </si>
  <si>
    <t>Součet: : 1,17220</t>
  </si>
  <si>
    <t>784 41 Příprava povrchu</t>
  </si>
  <si>
    <t>784 41-1 Pačokování vápeným mlékem se začištěním</t>
  </si>
  <si>
    <t>784413301R00</t>
  </si>
  <si>
    <t>...v místnostech do 3,8m, dvojnásobné s 1x bílením</t>
  </si>
  <si>
    <t>800-784</t>
  </si>
  <si>
    <t>3,92*0,35*2*17</t>
  </si>
  <si>
    <t>3,79*0,38*2*12</t>
  </si>
  <si>
    <t xml:space="preserve">podkroví : </t>
  </si>
  <si>
    <t>(2,98+0,2*2)*2,2+9,97*2+20,0*2</t>
  </si>
  <si>
    <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</si>
  <si>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</si>
  <si>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</si>
  <si>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</si>
  <si>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</si>
  <si>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</si>
  <si>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</si>
  <si>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</si>
  <si>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</si>
  <si>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</si>
  <si>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(0,6+0,4)*2*10*0,6</t>
  </si>
  <si>
    <t>O2 : (0,8+0,4)*2*3*0,6</t>
  </si>
  <si>
    <t>O3 : (0,8+0,6)*2*1*0,6</t>
  </si>
  <si>
    <t>612 40-9 Začištění omítek kolem oken, dveří a obkladů apod.</t>
  </si>
  <si>
    <t>612409991RT2</t>
  </si>
  <si>
    <t>...s použitím suché maltové směsi</t>
  </si>
  <si>
    <t>O1 : (0,6+0,4)*2*10</t>
  </si>
  <si>
    <t>O2 : (0,8+0,4)*2*3</t>
  </si>
  <si>
    <t>O3 : (0,8+0,6)*2*1</t>
  </si>
  <si>
    <t>622319153RV1</t>
  </si>
  <si>
    <t>...expandovaným polystyrénem, tloušťky 30 mm, zakončené stěrkou s výztužnou tkaninou</t>
  </si>
  <si>
    <t xml:space="preserve">porovnatelná položka - vnitřní ostění a nadpraží : </t>
  </si>
  <si>
    <t>O4 : (1,1+1,3*2)*0,2*2</t>
  </si>
  <si>
    <t>612 42-5 Omítka vápenná vnitřního ostění</t>
  </si>
  <si>
    <t>okenního nebo dveřního</t>
  </si>
  <si>
    <t>612425931T05</t>
  </si>
  <si>
    <t>Omítka vápenná vnitřního ostění - štuková, jednovrstvá omítka váp vnitřní štuk jemný včetně podkladního nátěru</t>
  </si>
  <si>
    <t>Položka pořadí 3 : 1.48000</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</si>
  <si>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</si>
  <si>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</si>
  <si>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</si>
  <si>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</si>
  <si>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</si>
  <si>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</si>
  <si>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</si>
  <si>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968062355R00</t>
  </si>
  <si>
    <t>...oken dvojitých nebo zdvojených, plochy do 2 m2</t>
  </si>
  <si>
    <t>vč 107 odkaz 02 : 1,1*1,3*2</t>
  </si>
  <si>
    <t>968 07-1 Vyvěšení nebo zavěšení kovových křídel</t>
  </si>
  <si>
    <t>s případným uložením a opětovným zavěšením po provedení stavebních změn,</t>
  </si>
  <si>
    <t>968071112R00</t>
  </si>
  <si>
    <t>vč 101 odkaz 08 : 3</t>
  </si>
  <si>
    <t>vč 101 odkaz 09 : 1</t>
  </si>
  <si>
    <t>vč 101 odkaz 10 : 10</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</si>
  <si>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</si>
  <si>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</si>
  <si>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</si>
  <si>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</si>
  <si>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0,8*0,24*3</t>
  </si>
  <si>
    <t>vč 101 odkaz 09 : 0,8*0,6*1</t>
  </si>
  <si>
    <t>vč 101 odkaz 10 : 0,6*0,24*10</t>
  </si>
  <si>
    <t xml:space="preserve">1,2,3,4,6,8, : </t>
  </si>
  <si>
    <t>Součet: : 0,78158</t>
  </si>
  <si>
    <t>764 21-21 Demontáž oplechování parapetů</t>
  </si>
  <si>
    <t>764410850R00</t>
  </si>
  <si>
    <t>...rš od 100 do 330 mm</t>
  </si>
  <si>
    <t>800-764</t>
  </si>
  <si>
    <t>vč 107 odkaz 13 : 1,36*16</t>
  </si>
  <si>
    <t>vč 107 odkaz 14 : 0,57*8</t>
  </si>
  <si>
    <t>vč 107 odkaz 02 : 1,1*2</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</si>
  <si>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</si>
  <si>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</si>
  <si>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</si>
  <si>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</si>
  <si>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</si>
  <si>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</si>
  <si>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</si>
  <si>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0,6*10</t>
  </si>
  <si>
    <t>K2 : 0,8*4</t>
  </si>
  <si>
    <t>K3 : 0,57*8</t>
  </si>
  <si>
    <t>K4 : 1,1*2</t>
  </si>
  <si>
    <t>K5 : 1,36*16</t>
  </si>
  <si>
    <t>13851068R1</t>
  </si>
  <si>
    <t>plech ocelový s povrchovou úpravou; tl.  0,60 mm, povrchová úprava HB polyester, RAL 7011</t>
  </si>
  <si>
    <t>K1 : 0,6*10*0,43*1,1</t>
  </si>
  <si>
    <t>K2 : 0,8*4*0,43*1,1</t>
  </si>
  <si>
    <t>K3 : 0,57*8*0,43*1,1</t>
  </si>
  <si>
    <t>K4 : 1,1*2*0,47*1,1</t>
  </si>
  <si>
    <t>K5 : 1,36*16*0,47*1,1</t>
  </si>
  <si>
    <t>998 76-4 Přesun hmot pro konstrukce klempířské</t>
  </si>
  <si>
    <t>998764202R00</t>
  </si>
  <si>
    <t xml:space="preserve">10,11,12, : </t>
  </si>
  <si>
    <t>Součet: : 246,15100</t>
  </si>
  <si>
    <t>766 62-4 Montáž otvorových prvků plastových</t>
  </si>
  <si>
    <t>766711001R00</t>
  </si>
  <si>
    <t xml:space="preserve">...oken a balkonových dveří,  </t>
  </si>
  <si>
    <t>800-766</t>
  </si>
  <si>
    <t>Montáž plastových oken a dveří včetně dodávky a montáže PU pěny a spojovacích prostředků.</t>
  </si>
  <si>
    <t>O4 : (1,1+1,3)*2*2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</si>
  <si>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</si>
  <si>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</si>
  <si>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</si>
  <si>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</si>
  <si>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</si>
  <si>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14 : 39.60000</t>
  </si>
  <si>
    <t>611-O1</t>
  </si>
  <si>
    <t>Okno plastové 1křídlové 600 x 400mm S; Uw 1,2 W/m2K; barva bílá; profil 6-komorový</t>
  </si>
  <si>
    <t>přesná specifikace vč 118 odkaz O1 : 10</t>
  </si>
  <si>
    <t>611-O2</t>
  </si>
  <si>
    <t>Okno plastové 1křídlové 800 x 400mm S; Uw 1,2 W/m2K; barva bílá; profil 6-komorový</t>
  </si>
  <si>
    <t>přesná specifikace vč 118 odkaz O2 : 3</t>
  </si>
  <si>
    <t>611-O3</t>
  </si>
  <si>
    <t>Okno plastové 1křídlové 800 x 600mm S; Uw 1,2 W/m2K; barva bílá; profil 6-komorový</t>
  </si>
  <si>
    <t>přesná specifikace vč 118 odkaz O3 : 1</t>
  </si>
  <si>
    <t>611-O4</t>
  </si>
  <si>
    <t>Okno plastové 2křídlové 1100 x 1300mm; OS; Uw 1,2 W/m2K; barva bílá; profil 6-komorový</t>
  </si>
  <si>
    <t>přesná specifikace vč 118 odkaz O4 : 2</t>
  </si>
  <si>
    <t>998 76-6 Přesun hmot pro konstrukce truhlářské</t>
  </si>
  <si>
    <t>998766202R00</t>
  </si>
  <si>
    <t xml:space="preserve">14,15,16,17,18,19, : </t>
  </si>
  <si>
    <t>Součet: : 446,91600</t>
  </si>
  <si>
    <t>762 34-8 Demontáž bednění a laťování</t>
  </si>
  <si>
    <t>762341811R00</t>
  </si>
  <si>
    <t>...bednění střech rovných, obloukových, o sklonu do 60 stupňů včetně všech nadstřešních konstrukcí z prken hrubých</t>
  </si>
  <si>
    <t>vč 104 stávající krytina odkaz 01 : 286,0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</si>
  <si>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</si>
  <si>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</si>
  <si>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</si>
  <si>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</si>
  <si>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</si>
  <si>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</si>
  <si>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</si>
  <si>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</si>
  <si>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</si>
  <si>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</si>
  <si>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</si>
  <si>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</si>
  <si>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</si>
  <si>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</si>
  <si>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</si>
  <si>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</si>
  <si>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</si>
  <si>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</si>
  <si>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</si>
  <si>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</si>
  <si>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</si>
  <si>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</si>
  <si>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</si>
  <si>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286,0</t>
  </si>
  <si>
    <t>762342204RT4</t>
  </si>
  <si>
    <t>...kontralatě, svislé, včetně dodávky latí 40/60 mm</t>
  </si>
  <si>
    <t>Položka pořadí 8 : 286.00000</t>
  </si>
  <si>
    <t>762 39 Spojovací a ochranné prostředky</t>
  </si>
  <si>
    <t>762395000R00</t>
  </si>
  <si>
    <t>...svory, prkna, hřebíky, pásová ocel, vruty, impregnace</t>
  </si>
  <si>
    <t>m3</t>
  </si>
  <si>
    <t>latě 40/60mm : 286,0*(0,00733+0,00264)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</si>
  <si>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</si>
  <si>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</si>
  <si>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</si>
  <si>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</si>
  <si>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 : </t>
  </si>
  <si>
    <t>Součet: : 1485,61610</t>
  </si>
  <si>
    <t>764 21-11 Demontáž krytiny hladké střešní</t>
  </si>
  <si>
    <t>764312831R00</t>
  </si>
  <si>
    <t>...z tabulí 2 x 0,67 m, plochy do 25 m, sklonu přes 30 do 45°</t>
  </si>
  <si>
    <t>764 21-12 Demontáž oplechování</t>
  </si>
  <si>
    <t>764321820R00</t>
  </si>
  <si>
    <t>...říms pod nadřímsovým žlabem, rš 500 mm, sklonu do 30°</t>
  </si>
  <si>
    <t>vč 107 odkaz 15 dle K6 : 1,8</t>
  </si>
  <si>
    <t>764322831R00</t>
  </si>
  <si>
    <t>...okapů na střechách s tvrdou krytinou, rš 400 mm, sklonu přes 30 do 45°</t>
  </si>
  <si>
    <t>vč 104 dle K14 : 72,0</t>
  </si>
  <si>
    <t>764 21-13 Demontáž lemování</t>
  </si>
  <si>
    <t>764 21-133 komínů, zděných ventilací a jiných střešních proniků</t>
  </si>
  <si>
    <t>764339841R00</t>
  </si>
  <si>
    <t>...na hladké krytině, v hřebeni, sklonu přes 30 do 45°</t>
  </si>
  <si>
    <t>vč 104 dle K15 : 2,0*2</t>
  </si>
  <si>
    <t>764 21-15 Demontáž žlabů</t>
  </si>
  <si>
    <t>764352831R00</t>
  </si>
  <si>
    <t>...podokapních půlkruhových obloukových ze segmentů, rš 250 mm, sklonu přes 30 do 45°</t>
  </si>
  <si>
    <t>vč 104 dle K9 : 72,0</t>
  </si>
  <si>
    <t>764 21-16 Demontáž střešních otvorů</t>
  </si>
  <si>
    <t>764362811R00</t>
  </si>
  <si>
    <t>...střešních oken a poklopů, na krytině hladké a drážkové, sklonu přes 30 do 45°</t>
  </si>
  <si>
    <t>vč 104 odkaz 17, 18 : 2+2</t>
  </si>
  <si>
    <t>764 21-19 Demontáž ostatních prvků střešních</t>
  </si>
  <si>
    <t>764392841R00</t>
  </si>
  <si>
    <t>...úžlabí, rš 500 mm, sklonu přes 30 do 45°</t>
  </si>
  <si>
    <t>vč 104 dle K17 : 13,1</t>
  </si>
  <si>
    <t>764393831R00</t>
  </si>
  <si>
    <t>...hřebene , rš 250 až 400 mm, sklonu přes 30 do 45°</t>
  </si>
  <si>
    <t>vč 104 dle K16, K18 : 16,0+41,1</t>
  </si>
  <si>
    <t>764 21-25 Demontáž odpadních trub nebo součástí</t>
  </si>
  <si>
    <t>764454801R00</t>
  </si>
  <si>
    <t>...trub kruhových , o průměru 75 a 100 mm</t>
  </si>
  <si>
    <t>vč 104 dle K8 : 27,0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</si>
  <si>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</si>
  <si>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</si>
  <si>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</si>
  <si>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</si>
  <si>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</si>
  <si>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</si>
  <si>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</si>
  <si>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</si>
  <si>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16,0</t>
  </si>
  <si>
    <t>vč 119 K18 : 41,1</t>
  </si>
  <si>
    <t>764893114RT4V</t>
  </si>
  <si>
    <t>...úžlabní plech včetně těsnícího klínového pásu, tloušťka plechu 0,6 mm, povrchová úprava HB polyester, RAL 7011</t>
  </si>
  <si>
    <t>včetně těsnění, tmele a spojovacích prostředků.</t>
  </si>
  <si>
    <t>vč 119 K17 : 13,1</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</si>
  <si>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</si>
  <si>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</si>
  <si>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</si>
  <si>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</si>
  <si>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</si>
  <si>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</si>
  <si>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</si>
  <si>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</si>
  <si>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</si>
  <si>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72,0</t>
  </si>
  <si>
    <t>764908101RT2</t>
  </si>
  <si>
    <t>...žlabový kotlík kónický, ocelový žárově zinkovaný plech s povrchovou úpravou, velikost 125 mm, v ostatních barvách</t>
  </si>
  <si>
    <t>vč 119 K10 : 4</t>
  </si>
  <si>
    <t>764908109RT2</t>
  </si>
  <si>
    <t>...odpadní trouby kruhové, ocelový žárově zinkovaný plech s povrchovou úpravou, průměr 100 mm, v ostatních barvách</t>
  </si>
  <si>
    <t>včetně kolena, objímky, mezikusu, spojovacího materiálu a zednické výpomoci.</t>
  </si>
  <si>
    <t>vč 119 K8 : 27,0</t>
  </si>
  <si>
    <t>764 90-9 doplňky</t>
  </si>
  <si>
    <t>764909401R00</t>
  </si>
  <si>
    <t>...hydroizolační difuzní fólie</t>
  </si>
  <si>
    <t>Položka pořadí 22 : 286.00000</t>
  </si>
  <si>
    <t>764 07-23 Oplechování zdí a nadezdívek z ocelových plechů s povrchovou úpravou</t>
  </si>
  <si>
    <t>764 07-231 výroba a montáž</t>
  </si>
  <si>
    <t>764928304R00</t>
  </si>
  <si>
    <t>vč 119 K6 : 1,8</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</si>
  <si>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</si>
  <si>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</si>
  <si>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</si>
  <si>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</si>
  <si>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</si>
  <si>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72,0</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</si>
  <si>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</si>
  <si>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</si>
  <si>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</si>
  <si>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</si>
  <si>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2,11*2+2,13*2+0,39*4+0,2*4+2,11*2+2,13*2</t>
  </si>
  <si>
    <t>vč 119 K19 : 1,8</t>
  </si>
  <si>
    <t>K6 : 1,8*0,55*1,1</t>
  </si>
  <si>
    <t>K14 : 72,0*0,3*1,1</t>
  </si>
  <si>
    <t>K15 : (2,11*2+2,13*2)*0,265*1,15</t>
  </si>
  <si>
    <t>K15 : (0,39*4+0,2*4)*0,235*1,15</t>
  </si>
  <si>
    <t>K15 : (2,11*2+2,13*2)*0,125*1,15</t>
  </si>
  <si>
    <t>K19 : 1,8*0,25*1,15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</si>
  <si>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</si>
  <si>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</si>
  <si>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</si>
  <si>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</si>
  <si>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</si>
  <si>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</si>
  <si>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</si>
  <si>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</si>
  <si>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</si>
  <si>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13,14,15,16,17,18,19,20,21,22,23,24,25,26,27,28,29,30,31,32,33,34,35,36, : </t>
  </si>
  <si>
    <t>Součet: : 6393,66280</t>
  </si>
  <si>
    <t>281 60 Injektování zdiva proti vzlínající vlhkosti</t>
  </si>
  <si>
    <t>281606121R00</t>
  </si>
  <si>
    <t>...beztlakovou krémovou injektáží, cihelného zdiva, tloušťky do 300 mm</t>
  </si>
  <si>
    <t>Vyvrtání otvorů 10 ks/m, vyčištění vrtu od hrubých nečistot, zaplnění otvorů injektážní pastou. Aplikace tlakovou pistolí. Uzavření vyplněných otvorů těsnicí maltou.</t>
  </si>
  <si>
    <t>vč 108 : 3,8*4+1,845+1,83+2,0</t>
  </si>
  <si>
    <t>281606122R00</t>
  </si>
  <si>
    <t>...beztlakovou krémovou injektáží, cihelného zdiva, tloušťky do 400 mm</t>
  </si>
  <si>
    <t>vč 108 : 3,8</t>
  </si>
  <si>
    <t>281606123R00</t>
  </si>
  <si>
    <t>...beztlakovou krémovou injektáží, cihelného zdiva, tloušťky do 500 mm</t>
  </si>
  <si>
    <t>vč 108 : 18,61+3,8</t>
  </si>
  <si>
    <t>281606124R00</t>
  </si>
  <si>
    <t>...beztlakovou krémovou injektáží, cihelného zdiva, tloušťky do 600 mm</t>
  </si>
  <si>
    <t>vč 108 : 18,61+3,93*2+1,4*2+3,8*2+9,22*2+1,045+0,885</t>
  </si>
  <si>
    <t>711212002R01</t>
  </si>
  <si>
    <t>Hydroizolační minerální stěrka</t>
  </si>
  <si>
    <t xml:space="preserve">vč 108 utěsní roviny vrtů minerální stěrkou šířky 200 mm : </t>
  </si>
  <si>
    <t>Začátek provozního součtu</t>
  </si>
  <si>
    <t xml:space="preserve">  (18,61+3,93)*2</t>
  </si>
  <si>
    <t xml:space="preserve">  (4,3+3,8)*2*2</t>
  </si>
  <si>
    <t xml:space="preserve">  (1,845+1,63)*2</t>
  </si>
  <si>
    <t xml:space="preserve">  (1,845+2,02)*2</t>
  </si>
  <si>
    <t xml:space="preserve">  (1,83+1,56)*2</t>
  </si>
  <si>
    <t xml:space="preserve">  (1,83+2,09)*2</t>
  </si>
  <si>
    <t xml:space="preserve">  (2,46+3,8)*2</t>
  </si>
  <si>
    <t xml:space="preserve">  (2,49+3,8)*2</t>
  </si>
  <si>
    <t xml:space="preserve">  (0,885+3,0+1,045+2,535)*2</t>
  </si>
  <si>
    <t xml:space="preserve">  Mezisoučet</t>
  </si>
  <si>
    <t>Konec provozního součtu</t>
  </si>
  <si>
    <t>146,81*0,2</t>
  </si>
  <si>
    <t xml:space="preserve">1,2,3,4,5, : </t>
  </si>
  <si>
    <t>Součet: : 0,11272</t>
  </si>
  <si>
    <t>212 ..-2 Lože pro trativody</t>
  </si>
  <si>
    <t>212312111R00</t>
  </si>
  <si>
    <t>Lože trativodu z betonu prostého</t>
  </si>
  <si>
    <t>800-2</t>
  </si>
  <si>
    <t>Včetně vyčištění dna rýh.</t>
  </si>
  <si>
    <t xml:space="preserve">vč 124 drenáž : </t>
  </si>
  <si>
    <t>((25,0+9,43)*2*1,2-2,98*0,88+5,38*0,88)*0,1</t>
  </si>
  <si>
    <t>212 75-3 Plastové drenážní trubky</t>
  </si>
  <si>
    <t>212753115R00</t>
  </si>
  <si>
    <t>...montáž ohebné plastové drenážní trubky do rýhy, DN 125, bez lože</t>
  </si>
  <si>
    <t>827-1</t>
  </si>
  <si>
    <t>vč 124 : (23,8+11,51)*2+3,0*4</t>
  </si>
  <si>
    <t>28611224.AR</t>
  </si>
  <si>
    <t>trubka plastová drenážní PVC; ohebná; perforovaná po celém obvodu; DN 125,0 mm</t>
  </si>
  <si>
    <t>Položka pořadí 2 : 82.62000*1,05</t>
  </si>
  <si>
    <t>212753521R00</t>
  </si>
  <si>
    <t>...montáž drenážní tvarovky,  , s dvěma spoji</t>
  </si>
  <si>
    <t>vč 101 : 12</t>
  </si>
  <si>
    <t>28611313.AR</t>
  </si>
  <si>
    <t>koleno PVC; 90,0 °; SDR 23,8; D = 125,0 mm; hladké</t>
  </si>
  <si>
    <t>Položka pořadí 4 : 12.00000</t>
  </si>
  <si>
    <t>211 5 Výplň odvodňovacích žeber</t>
  </si>
  <si>
    <t>do rýh bez zhutnění s úpravou povrchu výplně</t>
  </si>
  <si>
    <t>211561111R00</t>
  </si>
  <si>
    <t>Výplň odvodňovacích žeber kam. hrubě drcen. 16 mm</t>
  </si>
  <si>
    <t xml:space="preserve">kamenivem frakce 16-32 mm : </t>
  </si>
  <si>
    <t>vč 124 : ((25,0+9,43)*2*1,2-2,98*0,88+5,38*0,88)*0,5</t>
  </si>
  <si>
    <t>211 97-1 Zřízení opláštění odvod. žeber z geotextilie</t>
  </si>
  <si>
    <t>v rýze nebo v zářezu se stěnami</t>
  </si>
  <si>
    <t>211971122R00</t>
  </si>
  <si>
    <t>Opláštění žeber geot.,sklon nad 1:2,5 m,š nad 2,5m</t>
  </si>
  <si>
    <t>vč 124 : (23,8+11,51)*2*(1,2*2+0,5*2)</t>
  </si>
  <si>
    <t>67390529R1</t>
  </si>
  <si>
    <t>geotextilie; funkce drenážní, separační, ochranná, výztužná, filtrační, plošná hmotnost 500 g/m2; tl. při 2 kPa 3,20 mm</t>
  </si>
  <si>
    <t>Položka pořadí 7 : 240.10800*1,1</t>
  </si>
  <si>
    <t>21001</t>
  </si>
  <si>
    <t>Napojení drenáže do stávajícího trativodu</t>
  </si>
  <si>
    <t>vč 124 : 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</si>
  <si>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</si>
  <si>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</si>
  <si>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</si>
  <si>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</si>
  <si>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 xml:space="preserve">vč 124 odstranění izolační přizdívky : </t>
  </si>
  <si>
    <t>(22,8+10,5)*2*2,25</t>
  </si>
  <si>
    <t xml:space="preserve">1,3,6,7,8,10, : </t>
  </si>
  <si>
    <t>Součet: : 92,25913</t>
  </si>
  <si>
    <t>711 14 Odstranění izolace proti vodě - pásy přitavením</t>
  </si>
  <si>
    <t>711140202R00</t>
  </si>
  <si>
    <t>...svislé, 2 vrstvy</t>
  </si>
  <si>
    <t>800-711</t>
  </si>
  <si>
    <t xml:space="preserve">vč 124 odstranění hydroizolace : </t>
  </si>
  <si>
    <t>711 11 Provedení izolace proti zemní vlhkosti natěradly za studena</t>
  </si>
  <si>
    <t>711 11-2 na ploše svislé, včetně pomocného lešení o výšce podlahy do 1900 mm a pro zatížení do 1,5 kPa.</t>
  </si>
  <si>
    <t>711 11-21 nátěrem</t>
  </si>
  <si>
    <t>711112001RZ1</t>
  </si>
  <si>
    <t>...penetračním, 1x nátěr, včetně dodávky penetračního laku ALP</t>
  </si>
  <si>
    <t xml:space="preserve">vč 124 nová hydroizolace : </t>
  </si>
  <si>
    <t>(22,6+10,31)*2*2,65</t>
  </si>
  <si>
    <t>711 14 Provedení izolace proti zemní vlhkosti pásy přitavením</t>
  </si>
  <si>
    <t>711142559R00</t>
  </si>
  <si>
    <t xml:space="preserve">...svislá, 1 vrstva, bez dodávky izolačních pásů,  </t>
  </si>
  <si>
    <t>Položka pořadí 13 : 174.42300</t>
  </si>
  <si>
    <t>62832134R</t>
  </si>
  <si>
    <t>pás izolační z oxidovaného asfaltu natavitelný; nosná vložka skelná rohož; horní strana jemný minerální posyp; spodní strana PE fólie; tl. 4,0 mm</t>
  </si>
  <si>
    <t>Položka pořadí 13 : 174.42300*1,2</t>
  </si>
  <si>
    <t>711 82-3 Ochrana konstrukcí nopovou fólií</t>
  </si>
  <si>
    <t>711823121RT3</t>
  </si>
  <si>
    <t>...svisle, výška nopu 8 mm, včetně dodávky fólie</t>
  </si>
  <si>
    <t xml:space="preserve">vč 124 ochrana hydroizolace : </t>
  </si>
  <si>
    <t>(23,0+10,31)*2*(2,25+0,2)</t>
  </si>
  <si>
    <t>711823129RT2</t>
  </si>
  <si>
    <t>...ukončovací lišta,  , včetně dodávky lišty</t>
  </si>
  <si>
    <t xml:space="preserve">vč 124 ukončení ochrany hydroizolace : </t>
  </si>
  <si>
    <t>(23,0+10,71)*2</t>
  </si>
  <si>
    <t>711 19 Provedení izolace proti zemní vlhkosti ostatní</t>
  </si>
  <si>
    <t>711191272R00</t>
  </si>
  <si>
    <t>...svislé uložení, ochranná textilie, bez dodávky materiálu</t>
  </si>
  <si>
    <t>Položka pořadí 16 : 163.21900</t>
  </si>
  <si>
    <t>Položka pořadí 18 : 163.21900*1,1</t>
  </si>
  <si>
    <t>998 71-1 Přesun hmot pro izolace proti vodě</t>
  </si>
  <si>
    <t>50 m vodorovně měřeno od těžiště půdorysné plochy skládky do těžiště půdorysné plochy objektu</t>
  </si>
  <si>
    <t>998711202R00</t>
  </si>
  <si>
    <t>...svisle do 12 m</t>
  </si>
  <si>
    <t xml:space="preserve">12,13,14,15,16,17,18,19, : </t>
  </si>
  <si>
    <t>Součet: : 850,15640</t>
  </si>
  <si>
    <t>139 6 Ruční výkop jam, rýh a šachet</t>
  </si>
  <si>
    <t>s přehozením na vzdálenost do 5 m nebo s naložením na ruční dopravní prostředek</t>
  </si>
  <si>
    <t>139601102R00</t>
  </si>
  <si>
    <t>...v hornině 3</t>
  </si>
  <si>
    <t>800-1</t>
  </si>
  <si>
    <t xml:space="preserve">vč 101, 124 : </t>
  </si>
  <si>
    <t>((25,0+9,43)*2*1,2-2,98*0,88+5,38*0,88)*2,25</t>
  </si>
  <si>
    <t>151 10 Zřízení pažení a rozepření stěn rýh</t>
  </si>
  <si>
    <t>pro podzemní vedení pro všechny šířky rýhy,</t>
  </si>
  <si>
    <t>151101102R00</t>
  </si>
  <si>
    <t>...příložné  pro jakoukoliv mezerovitost, hloubky do 4 m</t>
  </si>
  <si>
    <t>vč 101 : (25,0+12,71)*2*2,25</t>
  </si>
  <si>
    <t>151 11 Odstranění pažení a rozepření rýh</t>
  </si>
  <si>
    <t>pro podzemní vedení s uložením materiálu na vzdálenost do 3 m od kraje výkopu,</t>
  </si>
  <si>
    <t>151101112R00</t>
  </si>
  <si>
    <t>...příložné , hloubky do 4 m</t>
  </si>
  <si>
    <t>Položka pořadí 2 : 169.69500</t>
  </si>
  <si>
    <t>174 10-11 Zásyp sypaninou se zhutněním</t>
  </si>
  <si>
    <t>z jakékoliv horniny s uložením výkopku po vrstvách,</t>
  </si>
  <si>
    <t>174101102R00</t>
  </si>
  <si>
    <t>...v uzavřených prostorách s urovnáním povrchu zásypu s ručním zhutněním</t>
  </si>
  <si>
    <t xml:space="preserve">výkop : </t>
  </si>
  <si>
    <t xml:space="preserve">odpočet výtlaku drenáže : </t>
  </si>
  <si>
    <t>-((25,0+9,43)*2*1,2-2,98*0,88+5,38*0,88)*0,6</t>
  </si>
  <si>
    <t>167 10 Nakládání, skládání, překládání neulehlého výkopku</t>
  </si>
  <si>
    <t>167 10-1 nakládání výkopku</t>
  </si>
  <si>
    <t>167101101R00</t>
  </si>
  <si>
    <t>...do 100 m3, z horniny 1 až 4</t>
  </si>
  <si>
    <t>Hodnota z bývalého odkazu. : 190,62</t>
  </si>
  <si>
    <t>Položka pořadí 4 : 139.82760*-1</t>
  </si>
  <si>
    <t>162 10 Vodorovné přemístění výkopku</t>
  </si>
  <si>
    <t>po suchu, bez ohledu na druh dopravního prostředku, bez naložení výkopku, avšak se složením bez rozhrnutí,</t>
  </si>
  <si>
    <t>162701105R00</t>
  </si>
  <si>
    <t>...z horniny 1 až 4, na vzdálenost přes 9 000  do 10 000 m</t>
  </si>
  <si>
    <t xml:space="preserve">odvoz výkopku na skládku : </t>
  </si>
  <si>
    <t>Položka pořadí 5 : 50.79240</t>
  </si>
  <si>
    <t>199 Poplatky za skládku</t>
  </si>
  <si>
    <t>199000005R00</t>
  </si>
  <si>
    <t>...zeminy 1- 4</t>
  </si>
  <si>
    <t>Položka pořadí 5 : 50.79240*1,8</t>
  </si>
  <si>
    <t>181 20 Úprava pláně v násypech</t>
  </si>
  <si>
    <t>vyrovnání výškových rozdílů, plochy vodorovné a plochy do sklonu 1 : 5,</t>
  </si>
  <si>
    <t>181201111R00</t>
  </si>
  <si>
    <t>...bez rozlišení horniny, se zhutněním - ručně</t>
  </si>
  <si>
    <t xml:space="preserve">vč 101, 124 úprava po zásypech : </t>
  </si>
  <si>
    <t>(25,0+9,43)*2*1,2-2,98*0,88+5,38*0,88</t>
  </si>
  <si>
    <t xml:space="preserve">2, : </t>
  </si>
  <si>
    <t>Součet: : 0,14594</t>
  </si>
  <si>
    <t>979 01 Svislá doprava suti a vybouraných hmot</t>
  </si>
  <si>
    <t>979 01-2 nošením</t>
  </si>
  <si>
    <t>979011211R00</t>
  </si>
  <si>
    <t>...za prvé podlaží nad základním podlažím</t>
  </si>
  <si>
    <t>979011219R00</t>
  </si>
  <si>
    <t>...příplatek zakaždé další podlaží nad prvním základním podlažím</t>
  </si>
  <si>
    <t xml:space="preserve">Demontážní hmotnosti z položek s pořadovými čísly: : </t>
  </si>
  <si>
    <t xml:space="preserve">9,99,100,103,104,105,107,108,109,110,111,112,114,115,116,117,118,121,138,144,145,146,147,151,154, : </t>
  </si>
  <si>
    <t xml:space="preserve">167,168,169,170,171,172,173,174,175,176,195, : </t>
  </si>
  <si>
    <t>Součet: : 78,67505</t>
  </si>
  <si>
    <t>979 08-1 Odvoz suti a vybouraných hmot na skládku</t>
  </si>
  <si>
    <t>979081111R00</t>
  </si>
  <si>
    <t>...do 1 km</t>
  </si>
  <si>
    <t>Včetně naložení na dopravní prostředek a složení na skládku, bez poplatku za skládku.</t>
  </si>
  <si>
    <t>979081121R00</t>
  </si>
  <si>
    <t>...příplatek za každý další 1 km</t>
  </si>
  <si>
    <t>Součet: : 1494,82604</t>
  </si>
  <si>
    <t>979 08-2 Vnitrostaveništní doprava suti a vybouraných hmot</t>
  </si>
  <si>
    <t>979082111R00</t>
  </si>
  <si>
    <t>...do 10 m</t>
  </si>
  <si>
    <t>979082121R00</t>
  </si>
  <si>
    <t>...příplatek k ceně za každých dalších 5 m</t>
  </si>
  <si>
    <t>Součet: : 472,05033</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</si>
  <si>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</si>
  <si>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</si>
  <si>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</si>
  <si>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</si>
  <si>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</si>
  <si>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</si>
  <si>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25 : </t>
  </si>
  <si>
    <t>(4,98+4,47+1,365+0,08*2+0,5*2)*6,0</t>
  </si>
  <si>
    <t>950-O07</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</si>
  <si>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</si>
  <si>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</si>
  <si>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</si>
  <si>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</si>
  <si>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</si>
  <si>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</si>
  <si>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</si>
  <si>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</si>
  <si>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</si>
  <si>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</si>
  <si>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113 10-6 Rozebrání dlažeb, panelů</t>
  </si>
  <si>
    <t>s přemístěním hmot na skládku na vzdálenost do 3 m nebo s naložením na dopravní prostředek</t>
  </si>
  <si>
    <t>113 10-61 komunikací pro pěší s jakýmkoliv ložem a výplní spár</t>
  </si>
  <si>
    <t>113106121R00</t>
  </si>
  <si>
    <t>...z betonových nebo kameninových dlaždic nebo tvarovek</t>
  </si>
  <si>
    <t>822-1</t>
  </si>
  <si>
    <t>okapový chodník, dlažba u vstupu : 30,00</t>
  </si>
  <si>
    <t>182 00-11 Plošná úprava terénu</t>
  </si>
  <si>
    <t>Plošná úprava terénu s urovnáním povrchu, bez doplnění ornice, v hornině 1 až 4</t>
  </si>
  <si>
    <t>182001121R00</t>
  </si>
  <si>
    <t>Plošná úprava terénu, nerovnosti do 15 cm v rovině</t>
  </si>
  <si>
    <t>823-1</t>
  </si>
  <si>
    <t>vč 124 : 70,0*1,2</t>
  </si>
  <si>
    <t>180402111R00</t>
  </si>
  <si>
    <t>Založení trávníku parkového výsevem v rovině</t>
  </si>
  <si>
    <t>Položka pořadí 2 : 84.00000</t>
  </si>
  <si>
    <t>00572400R</t>
  </si>
  <si>
    <t>směs travní parková, pro běžnou zátěž</t>
  </si>
  <si>
    <t>kg</t>
  </si>
  <si>
    <t>Položka pořadí 3 : 84.00000*0,0309</t>
  </si>
  <si>
    <t>317 94 Dodání a osazení válcovaných nosníků do připravených otvorů</t>
  </si>
  <si>
    <t>bez zazdění hlav, nařezání nosníků na potřebný rozměr,</t>
  </si>
  <si>
    <t>317944311RT2</t>
  </si>
  <si>
    <t>...I 100</t>
  </si>
  <si>
    <t>překlad 1,2 : (1,0+1,1*2)*8,3*0,001</t>
  </si>
  <si>
    <t>346 24-438 Plentování ocelových nosníků jednostranné</t>
  </si>
  <si>
    <t>jakýmikoliv cihlami,</t>
  </si>
  <si>
    <t>346244381R00</t>
  </si>
  <si>
    <t>...výšky do 200 mm</t>
  </si>
  <si>
    <t>překlad 1,2 : (1,0+1,1*2)*0,1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</si>
  <si>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</si>
  <si>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</si>
  <si>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</si>
  <si>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</si>
  <si>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0,15*2,02*8</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</si>
  <si>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</si>
  <si>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</si>
  <si>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</si>
  <si>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</si>
  <si>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</si>
  <si>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</si>
  <si>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</si>
  <si>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</si>
  <si>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</si>
  <si>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612 42-3 Omítka rýh ve stěnách maltou vápennou</t>
  </si>
  <si>
    <t>612423621R00</t>
  </si>
  <si>
    <t xml:space="preserve">...hladká, šířky rýhy přes 150 do 300 mm,  </t>
  </si>
  <si>
    <t>Hodnota z bývalého odkazu. : 29,362</t>
  </si>
  <si>
    <t>611 40-1 Omítka malých ploch na stropech</t>
  </si>
  <si>
    <t>jakoukoliv maltou, z pomocného pracovního lešení o výšce podlahy do 1900 mm a pro zatížení do 1,5 kPa,</t>
  </si>
  <si>
    <t>611401311RT2</t>
  </si>
  <si>
    <t>...přes 0,25 do 1 m2, vápennou štukovou omítkou</t>
  </si>
  <si>
    <t>vč 102 odkaz 30 : 3</t>
  </si>
  <si>
    <t>vč 103 odkaz 30 : 2</t>
  </si>
  <si>
    <t>612 40-1 Omítky malých ploch vnitřních stěn</t>
  </si>
  <si>
    <t>612401291RT2</t>
  </si>
  <si>
    <t>...přes 0,09 do 0,25 m2</t>
  </si>
  <si>
    <t>612401391RT2</t>
  </si>
  <si>
    <t>vč 102 odkaz 31 : 3</t>
  </si>
  <si>
    <t>vč 103 odkaz 31 : 2</t>
  </si>
  <si>
    <t>D1, D2, D3 : (0,9+2,02*2)*2*9</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</si>
  <si>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</si>
  <si>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</si>
  <si>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</si>
  <si>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</si>
  <si>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</si>
  <si>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4,28</t>
  </si>
  <si>
    <t>ramena schodiště : 11,6*1,14</t>
  </si>
  <si>
    <t>podesty : 2,28*1,4*3+2,28*1,15</t>
  </si>
  <si>
    <t>podkroví : 2,28*5,06</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</si>
  <si>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</si>
  <si>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</si>
  <si>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</si>
  <si>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</si>
  <si>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</si>
  <si>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45,68*2+2,28*10,21*2-0,885*1,39+2,535*2,1+1,47*2,1</t>
  </si>
  <si>
    <t>-0,8*1,81*3</t>
  </si>
  <si>
    <t>-0,8*1,97*8-0,85*1,85</t>
  </si>
  <si>
    <t>-1,445*2,1-1,1*1,3*2</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</si>
  <si>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</si>
  <si>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</si>
  <si>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</si>
  <si>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</si>
  <si>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</si>
  <si>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(4,49*3+4,475+2,74*2+2,71+2,69+3,98*4)*2,63</t>
  </si>
  <si>
    <t>(1,89*2+1,67+1,995)*(2,63-2,0)</t>
  </si>
  <si>
    <t>2NP : (4,49*3+4,475+2,74+2,735+2,71*2+3,98*4)*2,63</t>
  </si>
  <si>
    <t>(1,89+1,91+1,67+1,915)*(2,63-2,0)</t>
  </si>
  <si>
    <t>-1,36*1,45*16</t>
  </si>
  <si>
    <t>62290</t>
  </si>
  <si>
    <t>Umělecké malířské práce na fasádě odolnými barvami včetně dodávky lešení apod.</t>
  </si>
  <si>
    <t>vč 122, 123 : 1</t>
  </si>
  <si>
    <t>632 92 Dlažba vnitřní nebo vnější při objektu z dlaždic betonových</t>
  </si>
  <si>
    <t>vodorovná nebo ve spádu do 15° od vodorovné roviny</t>
  </si>
  <si>
    <t>632 92-12 betonových kladených do písku  se zalitím spár na celou výšku cementovou maltou pro spárování</t>
  </si>
  <si>
    <t>632921913R00</t>
  </si>
  <si>
    <t>...o tloušťce dlaždic 60 mm</t>
  </si>
  <si>
    <t>Včetně dodávky dlaždic.</t>
  </si>
  <si>
    <t>vč 124 okapový chodník : 70,0*0,5</t>
  </si>
  <si>
    <t>631 57 Násyp pod podlahy z kameniva</t>
  </si>
  <si>
    <t>pod mazaniny a dlažby, popř. na plochých střechách, vodorovný nebo ve spádu, s udusáním a urovnáním povrchu,</t>
  </si>
  <si>
    <t>631 57-1 z kameniva</t>
  </si>
  <si>
    <t>631571004R00</t>
  </si>
  <si>
    <t>...ze štěrkopísku 0-32 tř. I</t>
  </si>
  <si>
    <t>Položka pořadí 19 : 35.00000*0,1</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</si>
  <si>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</si>
  <si>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</si>
  <si>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</si>
  <si>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</si>
  <si>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</si>
  <si>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0,65*10+0,85*3+0,85*1</t>
  </si>
  <si>
    <t>648991113RT2</t>
  </si>
  <si>
    <t>...šířky 250 mm, parapet vnitřní š = 250 mm; materiál - povrch laminátová fólie; materiál - jádro komůrkové ušlechtilé PVC; dekor bílý, mramor, imitace dřeva</t>
  </si>
  <si>
    <t>vč 118 odkaz O4 : 1,15*2</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</si>
  <si>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</si>
  <si>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</si>
  <si>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</si>
  <si>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</si>
  <si>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</si>
  <si>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</si>
  <si>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8</t>
  </si>
  <si>
    <t>6429402</t>
  </si>
  <si>
    <t>Dveře včetně zárubně - PO 950 x 1850</t>
  </si>
  <si>
    <t>Dodávka a montáž, zárubně ocel. požár.1křídl., doddatečně pl. do 2,5 m2, včetně zárubní 850 x 1850mm, povrchové úpravě nátěrem, úpravy u prahu.</t>
  </si>
  <si>
    <t>Dodávka a montáž, dveře speciální protipožární EI 15 DP3-C; 850 x 1850mm, kování.</t>
  </si>
  <si>
    <t xml:space="preserve">dodávka, doprava, montáž, kování : </t>
  </si>
  <si>
    <t>vč 120 odkaz D3 : 1</t>
  </si>
  <si>
    <t>831 35-01 Kanalizační přípojka</t>
  </si>
  <si>
    <t>831350113RAB</t>
  </si>
  <si>
    <t>...D 160 mm, rýha 800x1200 mm</t>
  </si>
  <si>
    <t>AP-HSV</t>
  </si>
  <si>
    <t xml:space="preserve">vč 118 odkaz O7 : </t>
  </si>
  <si>
    <t>napojení lapačů střešních splavenin na kanalizaci : 3,0*4</t>
  </si>
  <si>
    <t>941955102R00</t>
  </si>
  <si>
    <t>...ve schodišti, o výšce lešeňové podlahy přes 1,5 do 3,5 m</t>
  </si>
  <si>
    <t>2,28*4,84*3</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</si>
  <si>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</si>
  <si>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</si>
  <si>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</si>
  <si>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</si>
  <si>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</si>
  <si>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19,87*4,47+22,6*4,96+3,28*0,88</t>
  </si>
  <si>
    <t xml:space="preserve">schodiště, chodba : </t>
  </si>
  <si>
    <t>2,28*5,18*3</t>
  </si>
  <si>
    <t xml:space="preserve">koupelny : </t>
  </si>
  <si>
    <t>3,36+3,18+3,08+3,39+3,31+3,26+3,39+3,25</t>
  </si>
  <si>
    <t xml:space="preserve">půda : </t>
  </si>
  <si>
    <t>(19,89*4,47+22,62*4,98+3,28*0,87)*0,3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</si>
  <si>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</si>
  <si>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</si>
  <si>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</si>
  <si>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</si>
  <si>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</si>
  <si>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4*10</t>
  </si>
  <si>
    <t>Z2 : 4*3</t>
  </si>
  <si>
    <t>Z3 : 4*1</t>
  </si>
  <si>
    <t>553-001</t>
  </si>
  <si>
    <t>Mříže okenní pevné z ocel.profilů. pletivo tahokov, povrchová úprava pozink., kotvící materiál</t>
  </si>
  <si>
    <t xml:space="preserve">vč 121 : </t>
  </si>
  <si>
    <t>Z1 : 0,56*0,18*10</t>
  </si>
  <si>
    <t>Z2 : 0,76*0,18*3</t>
  </si>
  <si>
    <t>Z3 : 0,76*0,56*1</t>
  </si>
  <si>
    <t>950001</t>
  </si>
  <si>
    <t>Demontáž a zpětná montáž cedulí na fasádě</t>
  </si>
  <si>
    <t>vč 107 odkaz 23 : 3</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</si>
  <si>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</si>
  <si>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</si>
  <si>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</si>
  <si>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</si>
  <si>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30 : (0,25+0,26+0,325+0,165+0,26+0,19)*2,63</t>
  </si>
  <si>
    <t>vč 103 odkaz 30 : (0,25+0,40+0,325+0,165)*2,63</t>
  </si>
  <si>
    <t>968061125R00</t>
  </si>
  <si>
    <t>...dveří, plochy do 2 m2</t>
  </si>
  <si>
    <t>vč 102, 103 odkaz 19 : 8</t>
  </si>
  <si>
    <t>vč 104 odkaz 27 : 1</t>
  </si>
  <si>
    <t>968062455R00</t>
  </si>
  <si>
    <t>...dveřních zárubní, plochy do 2 m2</t>
  </si>
  <si>
    <t>vč 104 odkaz 27 : 0,9*2,05</t>
  </si>
  <si>
    <t>968072455R00</t>
  </si>
  <si>
    <t>vč 102, 103 odkaz 19 : 0,9*1,91*8</t>
  </si>
  <si>
    <t>968 09 Vybourání vnitřních parapetů</t>
  </si>
  <si>
    <t>968095002R00</t>
  </si>
  <si>
    <t xml:space="preserve">...dřevěných, šířky do 50 cm,  </t>
  </si>
  <si>
    <t>971 03 Vybourání otvorů ve zdivu cihelném</t>
  </si>
  <si>
    <t>základovém nebo nadzákladovém,</t>
  </si>
  <si>
    <t>971 03-2 z jakýchkoliv cihel pálených</t>
  </si>
  <si>
    <t>971033451R00</t>
  </si>
  <si>
    <t>...na jakoukoliv maltu vápenou nebo vápenocementovou, plochy do 0,25 m2, tloušťky do 450 mm</t>
  </si>
  <si>
    <t>úprava zdiva pro sklepní okna : 10+3</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</si>
  <si>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</si>
  <si>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</si>
  <si>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</si>
  <si>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</si>
  <si>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</si>
  <si>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</si>
  <si>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</si>
  <si>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</si>
  <si>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</si>
  <si>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1,0+1,1*2</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</si>
  <si>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</si>
  <si>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</si>
  <si>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</si>
  <si>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</si>
  <si>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</si>
  <si>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</si>
  <si>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</si>
  <si>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</si>
  <si>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12,1*10</t>
  </si>
  <si>
    <t>978013141R00</t>
  </si>
  <si>
    <t>...stěn, v rozsahu do 30 %</t>
  </si>
  <si>
    <t>Položka pořadí 17 : 213.18905</t>
  </si>
  <si>
    <t>970102</t>
  </si>
  <si>
    <t>Demontáž dvířek HUP</t>
  </si>
  <si>
    <t>vč 107 odkaz 22 : 1</t>
  </si>
  <si>
    <t xml:space="preserve">4,5,6,7,8,9,10,11,12,13,14,15,16,17,19,20,21,22,23,24,26,27,28,29,31,33,34,36,37,40, : </t>
  </si>
  <si>
    <t>Součet: : 24,62735</t>
  </si>
  <si>
    <t>D.1.4.1</t>
  </si>
  <si>
    <t>ZTI - samostatný rozpočet</t>
  </si>
  <si>
    <t>721 24-28 Demontáž lapačů střešních splavenin</t>
  </si>
  <si>
    <t>721242804R00</t>
  </si>
  <si>
    <t>...DN 125</t>
  </si>
  <si>
    <t>800-721</t>
  </si>
  <si>
    <t>vč 101 odkaz 03 : 4</t>
  </si>
  <si>
    <t>721 24 Lapače střešních splavenin</t>
  </si>
  <si>
    <t>721242110RT1</t>
  </si>
  <si>
    <t>...D 110 mm, s otáč.kul.kloubem na odtoku, s košem , se suchou a nezámr.klapkou,čistícím víčkem a vylam.těs. kroužky pro připoj.potrub.svodů D 75, 90,...</t>
  </si>
  <si>
    <t>K12 : 4</t>
  </si>
  <si>
    <t>998 72-1 Přesun hmot pro vnitřní kanalizaci</t>
  </si>
  <si>
    <t>50 m vodorovně, měřeno od těžiště půdorysné plochy skládky do těžiště půdorysné plochy objektu</t>
  </si>
  <si>
    <t>998721202R00</t>
  </si>
  <si>
    <t xml:space="preserve">46,47, : </t>
  </si>
  <si>
    <t>Součet: : 83,00000</t>
  </si>
  <si>
    <t>725 D.1.4.3B</t>
  </si>
  <si>
    <t>Vytápění a plynoinstalace - neuznatelné náklady - samostatný rozpočet</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</si>
  <si>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</si>
  <si>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</si>
  <si>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</si>
  <si>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</si>
  <si>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</si>
  <si>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</si>
  <si>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762 84-8 Demontáž podbíjení obkladů stropů a satřech sklonu do 60°</t>
  </si>
  <si>
    <t>762841811R00</t>
  </si>
  <si>
    <t>...z prken hrubých tloušťky do 35 mm bez omítky</t>
  </si>
  <si>
    <t xml:space="preserve">vč 104 odkaz 01 výměna podbytí přesahů střechy : </t>
  </si>
  <si>
    <t>72,0*(0,4+0,15)</t>
  </si>
  <si>
    <t>762 84 Podbíjení stropů a střech rovných</t>
  </si>
  <si>
    <t>762 84-2 s dodávkou materiálu</t>
  </si>
  <si>
    <t>762841210RT3</t>
  </si>
  <si>
    <t>...z hoblovaných prken, tloušťky 24 mm, na sraz s olištováním spár</t>
  </si>
  <si>
    <t>Položka pořadí 51 : 39.60000</t>
  </si>
  <si>
    <t>762 89 Spojovací a ochranné prostředky</t>
  </si>
  <si>
    <t>762895000R00</t>
  </si>
  <si>
    <t>...hřebíky, svory, impregnace</t>
  </si>
  <si>
    <t>Položka pořadí 52 : 39.60000*0,024</t>
  </si>
  <si>
    <t>762111811R01</t>
  </si>
  <si>
    <t>Demontáž stěn z hranolků, fošen nebo latí</t>
  </si>
  <si>
    <t xml:space="preserve">úprava příček sklepních boxů odřezáním horního dílu 200mm : </t>
  </si>
  <si>
    <t>vč 101 odkaz 28 : (18,61+2,72*7)*0,2</t>
  </si>
  <si>
    <t>762 52 Položení podlah</t>
  </si>
  <si>
    <t>762 52-1 montáž</t>
  </si>
  <si>
    <t>762526130R00</t>
  </si>
  <si>
    <t>...polštářů pod podlahy rozteče do 100 cm</t>
  </si>
  <si>
    <t>21,62*3,97+18,89*4,46-3,38*4,66</t>
  </si>
  <si>
    <t>762 59-5 Spojovací a ochranné prostředky</t>
  </si>
  <si>
    <t>762595000R00</t>
  </si>
  <si>
    <t>...hřebíky, vruty, impregnace</t>
  </si>
  <si>
    <t>vč 111 : (3,97*18+8,43*10)*0,12*0,3</t>
  </si>
  <si>
    <t>60515285.AR1</t>
  </si>
  <si>
    <t>hranol SM/JD; tl = 120,0 mm; š = 300 mm; l = 6 250 až 9 000 mm; jakost I</t>
  </si>
  <si>
    <t>Položka pořadí 56 : 5.60736*1,1</t>
  </si>
  <si>
    <t>763613232R00</t>
  </si>
  <si>
    <t>...záklop stropů, z desek tl. nad 18 mm, na P+D, šroubované</t>
  </si>
  <si>
    <t>Položka pořadí 55 : 154.33000</t>
  </si>
  <si>
    <t>60725039R</t>
  </si>
  <si>
    <t>deska dřevoštěpková třívrstvá pro prostředí vlhké; strana nebroušená; hrana pero/drážka; tl = 22,0 mm</t>
  </si>
  <si>
    <t>vč 111 : 57*1,25*2,5</t>
  </si>
  <si>
    <t xml:space="preserve">50,51,52,53,54,55,56,57,58,59, : </t>
  </si>
  <si>
    <t>Součet: : 1472,80320</t>
  </si>
  <si>
    <t>766 66 Demontáž dveřních křídel</t>
  </si>
  <si>
    <t>766 66-3 prahů dveří</t>
  </si>
  <si>
    <t>766662811R00</t>
  </si>
  <si>
    <t>...jednokřídlových</t>
  </si>
  <si>
    <t>prahy bouraných vstupních dveří : 8+1</t>
  </si>
  <si>
    <t>783 62 Nátěry truhlářských výrobků syntetické</t>
  </si>
  <si>
    <t>783626700R00</t>
  </si>
  <si>
    <t>...lazurovací, 2x lakování</t>
  </si>
  <si>
    <t>800-783</t>
  </si>
  <si>
    <t>Položka pořadí 52 : 39.60000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</si>
  <si>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</si>
  <si>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</si>
  <si>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</si>
  <si>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</si>
  <si>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</si>
  <si>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</si>
  <si>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143,0</t>
  </si>
  <si>
    <t>784 40 Odstranění maleb</t>
  </si>
  <si>
    <t>784401801R00</t>
  </si>
  <si>
    <t>...obroušením s oprášením, v místnostech do 3,8 m</t>
  </si>
  <si>
    <t xml:space="preserve">očištění stěn 1PP : </t>
  </si>
  <si>
    <t>(18,61+3,93)*2*2,1</t>
  </si>
  <si>
    <t>(4,3+3,8)*2*2*2,1</t>
  </si>
  <si>
    <t>(1,845+1,63)*2*2,1</t>
  </si>
  <si>
    <t>(1,845+2,02)*2*2,1</t>
  </si>
  <si>
    <t>(1,83+1,56)*2*2,1</t>
  </si>
  <si>
    <t>(1,83+2,09)*2*2,1</t>
  </si>
  <si>
    <t>(2,46+3,8)*2*2,1</t>
  </si>
  <si>
    <t>(2,49+3,8)*2*2,1</t>
  </si>
  <si>
    <t>784402801R00</t>
  </si>
  <si>
    <t>...oškrabáním, v místnostech do 3,8 m</t>
  </si>
  <si>
    <t>784402804R00</t>
  </si>
  <si>
    <t>...oškrabáním, na schodišti o výšce podlaží do 3,8 m</t>
  </si>
  <si>
    <t>784 41-2 Penetrace (napouštění) podkladu</t>
  </si>
  <si>
    <t>784191101R00</t>
  </si>
  <si>
    <t>...disperzní, jednonásobná</t>
  </si>
  <si>
    <t>Položka pořadí 65 : 244.74105</t>
  </si>
  <si>
    <t>Položka pořadí 66 : 186.33675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</si>
  <si>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</si>
  <si>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</si>
  <si>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</si>
  <si>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</si>
  <si>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</si>
  <si>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</si>
  <si>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</si>
  <si>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</si>
  <si>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69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</si>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</sst>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71" formatCode="#,##0.00\ _K_č"/>
    <numFmt numFmtId="172" formatCode="#,##0.00000"/>
    <numFmt numFmtId="173" formatCode="#,##0.00_\_K_č"/>
  </numFmts>
  <fonts count="20">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
      <sz val="8"/>
      <color indexed="21"/>
      <name val="Arial CE"/>
      <family val="2"/>
      <charset val="238"/>
    </font>
    <font>
      <sz val="8"/>
      <color rgb="FFDE3801"/>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64">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1" xfId="0" applyNumberFormat="1" applyFont="1" applyBorder="1"/>
    <xf numFmtId="4" fontId="5"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0" fillId="0" borderId="0" xfId="0" applyNumberForma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3" fillId="0" borderId="39" xfId="0" applyNumberFormat="1" applyFont="1" applyBorder="1" applyAlignment="1">
      <alignment vertical="center" shrinkToFit="1"/>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71"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71"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71"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71"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0" fontId="5"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7" fillId="0" borderId="44" xfId="0" applyNumberFormat="1" applyFont="1" applyBorder="1" applyAlignment="1">
      <alignment vertical="top" wrapText="1"/>
    </xf>
    <xf numFmtId="0" fontId="7" fillId="0" borderId="37" xfId="0" applyNumberFormat="1" applyFont="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5" xfId="0" applyNumberFormat="1" applyFont="1" applyBorder="1" applyAlignment="1">
      <alignment vertical="top" wrapText="1"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16" fillId="0" borderId="0" xfId="0" applyNumberFormat="1" applyFont="1" applyBorder="1" applyAlignment="1">
      <alignment vertical="top" wrapText="1" shrinkToFit="1"/>
    </xf>
    <xf numFmtId="0" fontId="0" fillId="0" borderId="42" xfId="0" applyBorder="1" applyAlignment="1">
      <alignment horizontal="center" vertical="top" shrinkToFit="1"/>
    </xf>
    <xf numFmtId="172" fontId="0" fillId="4" borderId="43" xfId="0" applyNumberFormat="1" applyFill="1" applyBorder="1" applyAlignment="1">
      <alignment vertical="top" shrinkToFit="1"/>
    </xf>
    <xf numFmtId="172" fontId="7" fillId="0" borderId="45" xfId="0" applyNumberFormat="1" applyFont="1" applyBorder="1" applyAlignment="1">
      <alignment vertical="top" wrapText="1" shrinkToFit="1"/>
    </xf>
    <xf numFmtId="172" fontId="7" fillId="0" borderId="42" xfId="0" applyNumberFormat="1" applyFont="1" applyBorder="1" applyAlignment="1">
      <alignment vertical="top" shrinkToFit="1"/>
    </xf>
    <xf numFmtId="172" fontId="15" fillId="0" borderId="42" xfId="0" applyNumberFormat="1" applyFont="1" applyBorder="1" applyAlignment="1">
      <alignment vertical="top" wrapText="1" shrinkToFit="1"/>
    </xf>
    <xf numFmtId="172" fontId="16" fillId="0" borderId="0" xfId="0" applyNumberFormat="1" applyFont="1" applyBorder="1" applyAlignment="1">
      <alignment vertical="top" wrapText="1" shrinkToFit="1"/>
    </xf>
    <xf numFmtId="172" fontId="7" fillId="5" borderId="42" xfId="0" applyNumberFormat="1" applyFont="1" applyFill="1" applyBorder="1" applyAlignment="1" applyProtection="1">
      <alignment vertical="top" shrinkToFit="1"/>
      <protection locked="0"/>
    </xf>
    <xf numFmtId="172" fontId="0" fillId="0" borderId="42" xfId="0" applyNumberFormat="1" applyBorder="1" applyAlignment="1">
      <alignment vertical="top"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0" borderId="38" xfId="0" applyNumberFormat="1" applyFont="1" applyBorder="1" applyAlignment="1">
      <alignment vertical="top" wrapText="1" shrinkToFit="1"/>
    </xf>
    <xf numFmtId="4" fontId="7" fillId="5" borderId="42" xfId="0" applyNumberFormat="1" applyFont="1" applyFill="1" applyBorder="1" applyAlignment="1" applyProtection="1">
      <alignment vertical="top" shrinkToFit="1"/>
      <protection locked="0"/>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4" xfId="0" applyNumberFormat="1" applyFont="1" applyBorder="1" applyAlignment="1">
      <alignment horizontal="left" vertical="top" wrapText="1"/>
    </xf>
    <xf numFmtId="0" fontId="7" fillId="0" borderId="37" xfId="0" applyNumberFormat="1" applyFont="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7" fillId="0" borderId="0" xfId="0" applyNumberFormat="1" applyFont="1" applyBorder="1" applyAlignment="1">
      <alignment vertical="top" wrapText="1" shrinkToFit="1"/>
    </xf>
    <xf numFmtId="172"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72"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0" fontId="12" fillId="0" borderId="0" xfId="0" applyNumberFormat="1" applyFont="1" applyAlignment="1">
      <alignment vertical="top" wrapText="1"/>
    </xf>
    <xf numFmtId="173" fontId="7" fillId="0" borderId="29" xfId="0" applyNumberFormat="1" applyFont="1" applyBorder="1"/>
    <xf numFmtId="173" fontId="7" fillId="4" borderId="59" xfId="0" applyNumberFormat="1" applyFont="1" applyFill="1" applyBorder="1"/>
    <xf numFmtId="49" fontId="6" fillId="0" borderId="0" xfId="0" applyNumberFormat="1" applyFont="1" applyAlignment="1">
      <alignment vertical="top"/>
    </xf>
    <xf numFmtId="0" fontId="6" fillId="0" borderId="0" xfId="0" applyNumberFormat="1" applyFont="1" applyAlignment="1">
      <alignment vertical="top" wrapText="1"/>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8" fillId="0" borderId="42" xfId="0" applyNumberFormat="1" applyFont="1" applyBorder="1" applyAlignment="1">
      <alignment horizontal="center" vertical="top" wrapText="1" shrinkToFit="1"/>
    </xf>
    <xf numFmtId="0" fontId="19" fillId="0" borderId="42" xfId="0" applyNumberFormat="1" applyFont="1" applyBorder="1" applyAlignment="1">
      <alignment horizontal="center" vertical="top" wrapText="1" shrinkToFit="1"/>
    </xf>
    <xf numFmtId="172" fontId="18" fillId="0" borderId="42" xfId="0" applyNumberFormat="1" applyFont="1" applyBorder="1" applyAlignment="1">
      <alignment vertical="top" wrapText="1" shrinkToFit="1"/>
    </xf>
    <xf numFmtId="172" fontId="19" fillId="0" borderId="42" xfId="0" applyNumberFormat="1" applyFont="1" applyBorder="1" applyAlignment="1">
      <alignment vertical="top" wrapText="1" shrinkToFit="1"/>
    </xf>
    <xf numFmtId="0" fontId="18" fillId="0" borderId="42" xfId="0" applyNumberFormat="1" applyFont="1" applyBorder="1" applyAlignment="1">
      <alignment horizontal="left" vertical="top" wrapText="1"/>
    </xf>
    <xf numFmtId="0" fontId="18" fillId="0" borderId="42" xfId="0" quotePrefix="1" applyNumberFormat="1" applyFont="1" applyBorder="1" applyAlignment="1">
      <alignment horizontal="left" vertical="top" wrapText="1"/>
    </xf>
    <xf numFmtId="0" fontId="19" fillId="0" borderId="42" xfId="0" quotePrefix="1" applyNumberFormat="1" applyFont="1" applyBorder="1" applyAlignment="1">
      <alignment horizontal="left" vertical="top" wrapText="1"/>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0" fillId="4" borderId="67" xfId="0" applyFill="1" applyBorder="1" applyAlignment="1">
      <alignment vertical="top"/>
    </xf>
    <xf numFmtId="0" fontId="15" fillId="0" borderId="56" xfId="0" applyNumberFormat="1" applyFont="1" applyBorder="1" applyAlignment="1">
      <alignment horizontal="center" vertical="top" wrapText="1" shrinkToFit="1"/>
    </xf>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56" xfId="0" applyFont="1" applyBorder="1" applyAlignment="1">
      <alignment horizontal="center" vertical="top" shrinkToFit="1"/>
    </xf>
    <xf numFmtId="172"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72"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39</v>
      </c>
      <c r="B17" s="86"/>
      <c r="C17" s="86"/>
      <c r="D17" s="86"/>
      <c r="E17" s="86"/>
      <c r="F17" s="86"/>
      <c r="G17" s="86"/>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194</v>
      </c>
      <c r="C4" s="255" t="s">
        <v>195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SUMIF(AM8:AM88,AN5,G8:G88)</f>
        <v>0</v>
      </c>
      <c r="AO6">
        <f>SUMIF(AM8:AM88,AO5,G8:G88)</f>
        <v>0</v>
      </c>
    </row>
    <row r="7" spans="1:60">
      <c r="A7" s="315"/>
      <c r="B7" s="316" t="s">
        <v>216</v>
      </c>
      <c r="C7" s="317" t="s">
        <v>217</v>
      </c>
      <c r="D7" s="318"/>
      <c r="E7" s="319"/>
      <c r="F7" s="320"/>
      <c r="G7" s="320"/>
      <c r="H7" s="321"/>
      <c r="I7" s="322"/>
    </row>
    <row r="8" spans="1:60">
      <c r="A8" s="306" t="s">
        <v>218</v>
      </c>
      <c r="B8" s="261" t="s">
        <v>118</v>
      </c>
      <c r="C8" s="298" t="s">
        <v>119</v>
      </c>
      <c r="D8" s="265"/>
      <c r="E8" s="271"/>
      <c r="F8" s="278">
        <f>SUM(G9:G37)</f>
        <v>0</v>
      </c>
      <c r="G8" s="279"/>
      <c r="H8" s="280"/>
      <c r="I8" s="312"/>
      <c r="AE8" t="s">
        <v>219</v>
      </c>
    </row>
    <row r="9" spans="1:60" outlineLevel="1">
      <c r="A9" s="307"/>
      <c r="B9" s="258" t="s">
        <v>814</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815</v>
      </c>
      <c r="C10" s="301" t="s">
        <v>816</v>
      </c>
      <c r="D10" s="267" t="s">
        <v>672</v>
      </c>
      <c r="E10" s="273">
        <v>8.4743999999999993</v>
      </c>
      <c r="F10" s="286"/>
      <c r="G10" s="284">
        <f>ROUND(E10*F10,2)</f>
        <v>0</v>
      </c>
      <c r="H10" s="283" t="s">
        <v>817</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3" t="s">
        <v>818</v>
      </c>
      <c r="D11" s="269"/>
      <c r="E11" s="275"/>
      <c r="F11" s="289"/>
      <c r="G11" s="290"/>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51" t="str">
        <f>C11</f>
        <v>Včetně vyčištění dna rýh.</v>
      </c>
      <c r="BB11" s="32"/>
      <c r="BC11" s="32"/>
      <c r="BD11" s="32"/>
      <c r="BE11" s="32"/>
      <c r="BF11" s="32"/>
      <c r="BG11" s="32"/>
      <c r="BH11" s="32"/>
    </row>
    <row r="12" spans="1:60" outlineLevel="1">
      <c r="A12" s="307"/>
      <c r="B12" s="263"/>
      <c r="C12" s="302" t="s">
        <v>819</v>
      </c>
      <c r="D12" s="268"/>
      <c r="E12" s="274"/>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820</v>
      </c>
      <c r="D13" s="268"/>
      <c r="E13" s="274">
        <v>8.4743999999999993</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821</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11">
        <v>2</v>
      </c>
      <c r="B15" s="262" t="s">
        <v>822</v>
      </c>
      <c r="C15" s="301" t="s">
        <v>823</v>
      </c>
      <c r="D15" s="267" t="s">
        <v>376</v>
      </c>
      <c r="E15" s="273">
        <v>82.62</v>
      </c>
      <c r="F15" s="286"/>
      <c r="G15" s="284">
        <f>ROUND(E15*F15,2)</f>
        <v>0</v>
      </c>
      <c r="H15" s="283" t="s">
        <v>824</v>
      </c>
      <c r="I15" s="313" t="s">
        <v>227</v>
      </c>
      <c r="J15" s="32"/>
      <c r="K15" s="32"/>
      <c r="L15" s="32"/>
      <c r="M15" s="32"/>
      <c r="N15" s="32"/>
      <c r="O15" s="32"/>
      <c r="P15" s="32"/>
      <c r="Q15" s="32"/>
      <c r="R15" s="32"/>
      <c r="S15" s="32"/>
      <c r="T15" s="32"/>
      <c r="U15" s="32"/>
      <c r="V15" s="32"/>
      <c r="W15" s="32"/>
      <c r="X15" s="32"/>
      <c r="Y15" s="32"/>
      <c r="Z15" s="32"/>
      <c r="AA15" s="32"/>
      <c r="AB15" s="32"/>
      <c r="AC15" s="32"/>
      <c r="AD15" s="32"/>
      <c r="AE15" s="32" t="s">
        <v>228</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63"/>
      <c r="C16" s="302" t="s">
        <v>825</v>
      </c>
      <c r="D16" s="268"/>
      <c r="E16" s="274">
        <v>82.62</v>
      </c>
      <c r="F16" s="284"/>
      <c r="G16" s="284"/>
      <c r="H16" s="283"/>
      <c r="I16" s="31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11">
        <v>3</v>
      </c>
      <c r="B17" s="262" t="s">
        <v>826</v>
      </c>
      <c r="C17" s="301" t="s">
        <v>827</v>
      </c>
      <c r="D17" s="267" t="s">
        <v>376</v>
      </c>
      <c r="E17" s="273">
        <v>86.751000000000005</v>
      </c>
      <c r="F17" s="286"/>
      <c r="G17" s="284">
        <f>ROUND(E17*F17,2)</f>
        <v>0</v>
      </c>
      <c r="H17" s="283" t="s">
        <v>317</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2" t="s">
        <v>828</v>
      </c>
      <c r="D18" s="268"/>
      <c r="E18" s="274">
        <v>86.751000000000005</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821</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4</v>
      </c>
      <c r="B20" s="262" t="s">
        <v>829</v>
      </c>
      <c r="C20" s="301" t="s">
        <v>830</v>
      </c>
      <c r="D20" s="267" t="s">
        <v>225</v>
      </c>
      <c r="E20" s="273">
        <v>12</v>
      </c>
      <c r="F20" s="286"/>
      <c r="G20" s="284">
        <f>ROUND(E20*F20,2)</f>
        <v>0</v>
      </c>
      <c r="H20" s="283" t="s">
        <v>824</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831</v>
      </c>
      <c r="D21" s="268"/>
      <c r="E21" s="274">
        <v>12</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5</v>
      </c>
      <c r="B22" s="262" t="s">
        <v>832</v>
      </c>
      <c r="C22" s="301" t="s">
        <v>833</v>
      </c>
      <c r="D22" s="267" t="s">
        <v>225</v>
      </c>
      <c r="E22" s="273">
        <v>12</v>
      </c>
      <c r="F22" s="286"/>
      <c r="G22" s="284">
        <f>ROUND(E22*F22,2)</f>
        <v>0</v>
      </c>
      <c r="H22" s="283" t="s">
        <v>317</v>
      </c>
      <c r="I22" s="313" t="s">
        <v>227</v>
      </c>
      <c r="J22" s="32"/>
      <c r="K22" s="32"/>
      <c r="L22" s="32"/>
      <c r="M22" s="32"/>
      <c r="N22" s="32"/>
      <c r="O22" s="32"/>
      <c r="P22" s="32"/>
      <c r="Q22" s="32"/>
      <c r="R22" s="32"/>
      <c r="S22" s="32"/>
      <c r="T22" s="32"/>
      <c r="U22" s="32"/>
      <c r="V22" s="32"/>
      <c r="W22" s="32"/>
      <c r="X22" s="32"/>
      <c r="Y22" s="32"/>
      <c r="Z22" s="32"/>
      <c r="AA22" s="32"/>
      <c r="AB22" s="32"/>
      <c r="AC22" s="32"/>
      <c r="AD22" s="32"/>
      <c r="AE22" s="32" t="s">
        <v>228</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834</v>
      </c>
      <c r="D23" s="268"/>
      <c r="E23" s="274">
        <v>12</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835</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836</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c r="AD25" s="32"/>
      <c r="AE25" s="32" t="s">
        <v>222</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6</v>
      </c>
      <c r="B26" s="262" t="s">
        <v>837</v>
      </c>
      <c r="C26" s="301" t="s">
        <v>838</v>
      </c>
      <c r="D26" s="267" t="s">
        <v>672</v>
      </c>
      <c r="E26" s="273">
        <v>42.372</v>
      </c>
      <c r="F26" s="286"/>
      <c r="G26" s="284">
        <f>ROUND(E26*F26,2)</f>
        <v>0</v>
      </c>
      <c r="H26" s="283" t="s">
        <v>817</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839</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840</v>
      </c>
      <c r="D28" s="268"/>
      <c r="E28" s="274">
        <v>42.372</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841</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842</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c r="AD30" s="32"/>
      <c r="AE30" s="32" t="s">
        <v>222</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11">
        <v>7</v>
      </c>
      <c r="B31" s="262" t="s">
        <v>843</v>
      </c>
      <c r="C31" s="301" t="s">
        <v>844</v>
      </c>
      <c r="D31" s="267" t="s">
        <v>235</v>
      </c>
      <c r="E31" s="273">
        <v>240.108</v>
      </c>
      <c r="F31" s="286"/>
      <c r="G31" s="284">
        <f>ROUND(E31*F31,2)</f>
        <v>0</v>
      </c>
      <c r="H31" s="283" t="s">
        <v>817</v>
      </c>
      <c r="I31" s="313" t="s">
        <v>227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839</v>
      </c>
      <c r="D32" s="268"/>
      <c r="E32" s="274"/>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845</v>
      </c>
      <c r="D33" s="268"/>
      <c r="E33" s="274">
        <v>240.108</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311">
        <v>8</v>
      </c>
      <c r="B34" s="262" t="s">
        <v>846</v>
      </c>
      <c r="C34" s="301" t="s">
        <v>847</v>
      </c>
      <c r="D34" s="267" t="s">
        <v>235</v>
      </c>
      <c r="E34" s="273">
        <v>264.11880000000002</v>
      </c>
      <c r="F34" s="286"/>
      <c r="G34" s="284">
        <f>ROUND(E34*F34,2)</f>
        <v>0</v>
      </c>
      <c r="H34" s="283"/>
      <c r="I34" s="313" t="s">
        <v>257</v>
      </c>
      <c r="J34" s="32"/>
      <c r="K34" s="32"/>
      <c r="L34" s="32"/>
      <c r="M34" s="32"/>
      <c r="N34" s="32"/>
      <c r="O34" s="32"/>
      <c r="P34" s="32"/>
      <c r="Q34" s="32"/>
      <c r="R34" s="32"/>
      <c r="S34" s="32"/>
      <c r="T34" s="32"/>
      <c r="U34" s="32"/>
      <c r="V34" s="32"/>
      <c r="W34" s="32"/>
      <c r="X34" s="32"/>
      <c r="Y34" s="32"/>
      <c r="Z34" s="32"/>
      <c r="AA34" s="32"/>
      <c r="AB34" s="32"/>
      <c r="AC34" s="32"/>
      <c r="AD34" s="32"/>
      <c r="AE34" s="32" t="s">
        <v>258</v>
      </c>
      <c r="AF34" s="32" t="s">
        <v>406</v>
      </c>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848</v>
      </c>
      <c r="D35" s="268"/>
      <c r="E35" s="274">
        <v>264.11880000000002</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9</v>
      </c>
      <c r="B36" s="262" t="s">
        <v>849</v>
      </c>
      <c r="C36" s="301" t="s">
        <v>850</v>
      </c>
      <c r="D36" s="267" t="s">
        <v>225</v>
      </c>
      <c r="E36" s="273">
        <v>1</v>
      </c>
      <c r="F36" s="286"/>
      <c r="G36" s="284">
        <f>ROUND(E36*F36,2)</f>
        <v>0</v>
      </c>
      <c r="H36" s="283"/>
      <c r="I36" s="313" t="s">
        <v>257</v>
      </c>
      <c r="J36" s="32"/>
      <c r="K36" s="32"/>
      <c r="L36" s="32"/>
      <c r="M36" s="32"/>
      <c r="N36" s="32"/>
      <c r="O36" s="32"/>
      <c r="P36" s="32"/>
      <c r="Q36" s="32"/>
      <c r="R36" s="32"/>
      <c r="S36" s="32"/>
      <c r="T36" s="32"/>
      <c r="U36" s="32"/>
      <c r="V36" s="32"/>
      <c r="W36" s="32"/>
      <c r="X36" s="32"/>
      <c r="Y36" s="32"/>
      <c r="Z36" s="32"/>
      <c r="AA36" s="32"/>
      <c r="AB36" s="32"/>
      <c r="AC36" s="32"/>
      <c r="AD36" s="32"/>
      <c r="AE36" s="32" t="s">
        <v>258</v>
      </c>
      <c r="AF36" s="32" t="s">
        <v>259</v>
      </c>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851</v>
      </c>
      <c r="D37" s="268"/>
      <c r="E37" s="274">
        <v>1</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c r="A38" s="306" t="s">
        <v>218</v>
      </c>
      <c r="B38" s="261" t="s">
        <v>138</v>
      </c>
      <c r="C38" s="298" t="s">
        <v>139</v>
      </c>
      <c r="D38" s="265"/>
      <c r="E38" s="271"/>
      <c r="F38" s="287">
        <f>SUM(G39:G43)</f>
        <v>0</v>
      </c>
      <c r="G38" s="288"/>
      <c r="H38" s="280"/>
      <c r="I38" s="312"/>
      <c r="AE38" t="s">
        <v>219</v>
      </c>
    </row>
    <row r="39" spans="1:60" outlineLevel="1">
      <c r="A39" s="307"/>
      <c r="B39" s="258" t="s">
        <v>852</v>
      </c>
      <c r="C39" s="299"/>
      <c r="D39" s="266"/>
      <c r="E39" s="272"/>
      <c r="F39" s="281"/>
      <c r="G39" s="282"/>
      <c r="H39" s="283"/>
      <c r="I39" s="31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853</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c r="AD40" s="32"/>
      <c r="AE40" s="32" t="s">
        <v>222</v>
      </c>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10</v>
      </c>
      <c r="B41" s="262" t="s">
        <v>854</v>
      </c>
      <c r="C41" s="301" t="s">
        <v>855</v>
      </c>
      <c r="D41" s="267" t="s">
        <v>235</v>
      </c>
      <c r="E41" s="273">
        <v>149.85</v>
      </c>
      <c r="F41" s="286"/>
      <c r="G41" s="284">
        <f>ROUND(E41*F41,2)</f>
        <v>0</v>
      </c>
      <c r="H41" s="283" t="s">
        <v>458</v>
      </c>
      <c r="I41" s="313" t="s">
        <v>227</v>
      </c>
      <c r="J41" s="32"/>
      <c r="K41" s="32"/>
      <c r="L41" s="32"/>
      <c r="M41" s="32"/>
      <c r="N41" s="32"/>
      <c r="O41" s="32"/>
      <c r="P41" s="32"/>
      <c r="Q41" s="32"/>
      <c r="R41" s="32"/>
      <c r="S41" s="32"/>
      <c r="T41" s="32"/>
      <c r="U41" s="32"/>
      <c r="V41" s="32"/>
      <c r="W41" s="32"/>
      <c r="X41" s="32"/>
      <c r="Y41" s="32"/>
      <c r="Z41" s="32"/>
      <c r="AA41" s="32"/>
      <c r="AB41" s="32"/>
      <c r="AC41" s="32"/>
      <c r="AD41" s="32"/>
      <c r="AE41" s="32" t="s">
        <v>228</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856</v>
      </c>
      <c r="D42" s="268"/>
      <c r="E42" s="274"/>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857</v>
      </c>
      <c r="D43" s="268"/>
      <c r="E43" s="274">
        <v>149.85</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c r="A44" s="306" t="s">
        <v>218</v>
      </c>
      <c r="B44" s="261" t="s">
        <v>140</v>
      </c>
      <c r="C44" s="298" t="s">
        <v>141</v>
      </c>
      <c r="D44" s="265"/>
      <c r="E44" s="271"/>
      <c r="F44" s="287">
        <f>SUM(G45:G51)</f>
        <v>0</v>
      </c>
      <c r="G44" s="288"/>
      <c r="H44" s="280"/>
      <c r="I44" s="312"/>
      <c r="AE44" t="s">
        <v>219</v>
      </c>
    </row>
    <row r="45" spans="1:60" outlineLevel="1">
      <c r="A45" s="307"/>
      <c r="B45" s="258" t="s">
        <v>464</v>
      </c>
      <c r="C45" s="299"/>
      <c r="D45" s="266"/>
      <c r="E45" s="272"/>
      <c r="F45" s="281"/>
      <c r="G45" s="282"/>
      <c r="H45" s="283"/>
      <c r="I45" s="313"/>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465</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c r="AD46" s="32"/>
      <c r="AE46" s="32" t="s">
        <v>222</v>
      </c>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59" t="s">
        <v>466</v>
      </c>
      <c r="C47" s="300"/>
      <c r="D47" s="308"/>
      <c r="E47" s="309"/>
      <c r="F47" s="310"/>
      <c r="G47" s="285"/>
      <c r="H47" s="283"/>
      <c r="I47" s="313"/>
      <c r="J47" s="32"/>
      <c r="K47" s="32"/>
      <c r="L47" s="32"/>
      <c r="M47" s="32"/>
      <c r="N47" s="32"/>
      <c r="O47" s="32"/>
      <c r="P47" s="32"/>
      <c r="Q47" s="32"/>
      <c r="R47" s="32"/>
      <c r="S47" s="32"/>
      <c r="T47" s="32"/>
      <c r="U47" s="32"/>
      <c r="V47" s="32"/>
      <c r="W47" s="32"/>
      <c r="X47" s="32"/>
      <c r="Y47" s="32"/>
      <c r="Z47" s="32"/>
      <c r="AA47" s="32"/>
      <c r="AB47" s="32"/>
      <c r="AC47" s="32">
        <v>1</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11">
        <v>11</v>
      </c>
      <c r="B48" s="262" t="s">
        <v>467</v>
      </c>
      <c r="C48" s="301" t="s">
        <v>468</v>
      </c>
      <c r="D48" s="267" t="s">
        <v>469</v>
      </c>
      <c r="E48" s="273">
        <v>92.259129999999999</v>
      </c>
      <c r="F48" s="286"/>
      <c r="G48" s="284">
        <f>ROUND(E48*F48,2)</f>
        <v>0</v>
      </c>
      <c r="H48" s="283" t="s">
        <v>226</v>
      </c>
      <c r="I48" s="313" t="s">
        <v>227</v>
      </c>
      <c r="J48" s="32"/>
      <c r="K48" s="32"/>
      <c r="L48" s="32"/>
      <c r="M48" s="32"/>
      <c r="N48" s="32"/>
      <c r="O48" s="32"/>
      <c r="P48" s="32"/>
      <c r="Q48" s="32"/>
      <c r="R48" s="32"/>
      <c r="S48" s="32"/>
      <c r="T48" s="32"/>
      <c r="U48" s="32"/>
      <c r="V48" s="32"/>
      <c r="W48" s="32"/>
      <c r="X48" s="32"/>
      <c r="Y48" s="32"/>
      <c r="Z48" s="32"/>
      <c r="AA48" s="32"/>
      <c r="AB48" s="32"/>
      <c r="AC48" s="32"/>
      <c r="AD48" s="32"/>
      <c r="AE48" s="32" t="s">
        <v>228</v>
      </c>
      <c r="AF48" s="32"/>
      <c r="AG48" s="32"/>
      <c r="AH48" s="32"/>
      <c r="AI48" s="32"/>
      <c r="AJ48" s="32"/>
      <c r="AK48" s="32"/>
      <c r="AL48" s="32"/>
      <c r="AM48" s="32">
        <v>15</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470</v>
      </c>
      <c r="D49" s="268"/>
      <c r="E49" s="274"/>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858</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859</v>
      </c>
      <c r="D51" s="268"/>
      <c r="E51" s="274">
        <v>92.259129999999999</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c r="A52" s="306" t="s">
        <v>218</v>
      </c>
      <c r="B52" s="261" t="s">
        <v>142</v>
      </c>
      <c r="C52" s="298" t="s">
        <v>143</v>
      </c>
      <c r="D52" s="265"/>
      <c r="E52" s="271"/>
      <c r="F52" s="287">
        <f>SUM(G53:G85)</f>
        <v>0</v>
      </c>
      <c r="G52" s="288"/>
      <c r="H52" s="280"/>
      <c r="I52" s="312"/>
      <c r="AE52" t="s">
        <v>219</v>
      </c>
    </row>
    <row r="53" spans="1:60" outlineLevel="1">
      <c r="A53" s="307"/>
      <c r="B53" s="258" t="s">
        <v>860</v>
      </c>
      <c r="C53" s="299"/>
      <c r="D53" s="266"/>
      <c r="E53" s="272"/>
      <c r="F53" s="281"/>
      <c r="G53" s="282"/>
      <c r="H53" s="283"/>
      <c r="I53" s="313"/>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12</v>
      </c>
      <c r="B54" s="262" t="s">
        <v>861</v>
      </c>
      <c r="C54" s="301" t="s">
        <v>862</v>
      </c>
      <c r="D54" s="267" t="s">
        <v>235</v>
      </c>
      <c r="E54" s="273">
        <v>148.095</v>
      </c>
      <c r="F54" s="286"/>
      <c r="G54" s="284">
        <f>ROUND(E54*F54,2)</f>
        <v>0</v>
      </c>
      <c r="H54" s="283" t="s">
        <v>863</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864</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277</v>
      </c>
      <c r="D56" s="268"/>
      <c r="E56" s="274">
        <v>148.095</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865</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866</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v>1</v>
      </c>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59" t="s">
        <v>867</v>
      </c>
      <c r="C59" s="300"/>
      <c r="D59" s="308"/>
      <c r="E59" s="309"/>
      <c r="F59" s="310"/>
      <c r="G59" s="285"/>
      <c r="H59" s="283"/>
      <c r="I59" s="313"/>
      <c r="J59" s="32"/>
      <c r="K59" s="32"/>
      <c r="L59" s="32"/>
      <c r="M59" s="32"/>
      <c r="N59" s="32"/>
      <c r="O59" s="32"/>
      <c r="P59" s="32"/>
      <c r="Q59" s="32"/>
      <c r="R59" s="32"/>
      <c r="S59" s="32"/>
      <c r="T59" s="32"/>
      <c r="U59" s="32"/>
      <c r="V59" s="32"/>
      <c r="W59" s="32"/>
      <c r="X59" s="32"/>
      <c r="Y59" s="32"/>
      <c r="Z59" s="32"/>
      <c r="AA59" s="32"/>
      <c r="AB59" s="32"/>
      <c r="AC59" s="32">
        <v>2</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11">
        <v>13</v>
      </c>
      <c r="B60" s="262" t="s">
        <v>868</v>
      </c>
      <c r="C60" s="301" t="s">
        <v>869</v>
      </c>
      <c r="D60" s="267" t="s">
        <v>235</v>
      </c>
      <c r="E60" s="273">
        <v>174.423</v>
      </c>
      <c r="F60" s="286"/>
      <c r="G60" s="284">
        <f>ROUND(E60*F60,2)</f>
        <v>0</v>
      </c>
      <c r="H60" s="283" t="s">
        <v>863</v>
      </c>
      <c r="I60" s="313" t="s">
        <v>227</v>
      </c>
      <c r="J60" s="32"/>
      <c r="K60" s="32"/>
      <c r="L60" s="32"/>
      <c r="M60" s="32"/>
      <c r="N60" s="32"/>
      <c r="O60" s="32"/>
      <c r="P60" s="32"/>
      <c r="Q60" s="32"/>
      <c r="R60" s="32"/>
      <c r="S60" s="32"/>
      <c r="T60" s="32"/>
      <c r="U60" s="32"/>
      <c r="V60" s="32"/>
      <c r="W60" s="32"/>
      <c r="X60" s="32"/>
      <c r="Y60" s="32"/>
      <c r="Z60" s="32"/>
      <c r="AA60" s="32"/>
      <c r="AB60" s="32"/>
      <c r="AC60" s="32"/>
      <c r="AD60" s="32"/>
      <c r="AE60" s="32" t="s">
        <v>228</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870</v>
      </c>
      <c r="D61" s="268"/>
      <c r="E61" s="274"/>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871</v>
      </c>
      <c r="D62" s="268"/>
      <c r="E62" s="274">
        <v>174.423</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59" t="s">
        <v>872</v>
      </c>
      <c r="C63" s="300"/>
      <c r="D63" s="308"/>
      <c r="E63" s="309"/>
      <c r="F63" s="310"/>
      <c r="G63" s="285"/>
      <c r="H63" s="283"/>
      <c r="I63" s="31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1">
        <v>14</v>
      </c>
      <c r="B64" s="262" t="s">
        <v>873</v>
      </c>
      <c r="C64" s="301" t="s">
        <v>874</v>
      </c>
      <c r="D64" s="267" t="s">
        <v>235</v>
      </c>
      <c r="E64" s="273">
        <v>174.423</v>
      </c>
      <c r="F64" s="286"/>
      <c r="G64" s="284">
        <f>ROUND(E64*F64,2)</f>
        <v>0</v>
      </c>
      <c r="H64" s="283" t="s">
        <v>863</v>
      </c>
      <c r="I64" s="313" t="s">
        <v>227</v>
      </c>
      <c r="J64" s="32"/>
      <c r="K64" s="32"/>
      <c r="L64" s="32"/>
      <c r="M64" s="32"/>
      <c r="N64" s="32"/>
      <c r="O64" s="32"/>
      <c r="P64" s="32"/>
      <c r="Q64" s="32"/>
      <c r="R64" s="32"/>
      <c r="S64" s="32"/>
      <c r="T64" s="32"/>
      <c r="U64" s="32"/>
      <c r="V64" s="32"/>
      <c r="W64" s="32"/>
      <c r="X64" s="32"/>
      <c r="Y64" s="32"/>
      <c r="Z64" s="32"/>
      <c r="AA64" s="32"/>
      <c r="AB64" s="32"/>
      <c r="AC64" s="32"/>
      <c r="AD64" s="32"/>
      <c r="AE64" s="32" t="s">
        <v>228</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875</v>
      </c>
      <c r="D65" s="268"/>
      <c r="E65" s="274">
        <v>174.423</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ht="20.399999999999999" outlineLevel="1">
      <c r="A66" s="311">
        <v>15</v>
      </c>
      <c r="B66" s="262" t="s">
        <v>876</v>
      </c>
      <c r="C66" s="301" t="s">
        <v>877</v>
      </c>
      <c r="D66" s="267" t="s">
        <v>235</v>
      </c>
      <c r="E66" s="273">
        <v>209.30760000000001</v>
      </c>
      <c r="F66" s="286"/>
      <c r="G66" s="284">
        <f>ROUND(E66*F66,2)</f>
        <v>0</v>
      </c>
      <c r="H66" s="283" t="s">
        <v>317</v>
      </c>
      <c r="I66" s="313" t="s">
        <v>227</v>
      </c>
      <c r="J66" s="32"/>
      <c r="K66" s="32"/>
      <c r="L66" s="32"/>
      <c r="M66" s="32"/>
      <c r="N66" s="32"/>
      <c r="O66" s="32"/>
      <c r="P66" s="32"/>
      <c r="Q66" s="32"/>
      <c r="R66" s="32"/>
      <c r="S66" s="32"/>
      <c r="T66" s="32"/>
      <c r="U66" s="32"/>
      <c r="V66" s="32"/>
      <c r="W66" s="32"/>
      <c r="X66" s="32"/>
      <c r="Y66" s="32"/>
      <c r="Z66" s="32"/>
      <c r="AA66" s="32"/>
      <c r="AB66" s="32"/>
      <c r="AC66" s="32"/>
      <c r="AD66" s="32"/>
      <c r="AE66" s="32" t="s">
        <v>228</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878</v>
      </c>
      <c r="D67" s="268"/>
      <c r="E67" s="274">
        <v>209.30760000000001</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879</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v>0</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880</v>
      </c>
      <c r="C69" s="301" t="s">
        <v>881</v>
      </c>
      <c r="D69" s="267" t="s">
        <v>235</v>
      </c>
      <c r="E69" s="273">
        <v>163.21899999999999</v>
      </c>
      <c r="F69" s="286"/>
      <c r="G69" s="284">
        <f>ROUND(E69*F69,2)</f>
        <v>0</v>
      </c>
      <c r="H69" s="283" t="s">
        <v>863</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882</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883</v>
      </c>
      <c r="D71" s="268"/>
      <c r="E71" s="274">
        <v>163.21899999999999</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11">
        <v>17</v>
      </c>
      <c r="B72" s="262" t="s">
        <v>884</v>
      </c>
      <c r="C72" s="301" t="s">
        <v>885</v>
      </c>
      <c r="D72" s="267" t="s">
        <v>376</v>
      </c>
      <c r="E72" s="273">
        <v>67.42</v>
      </c>
      <c r="F72" s="286"/>
      <c r="G72" s="284">
        <f>ROUND(E72*F72,2)</f>
        <v>0</v>
      </c>
      <c r="H72" s="283" t="s">
        <v>863</v>
      </c>
      <c r="I72" s="313" t="s">
        <v>227</v>
      </c>
      <c r="J72" s="32"/>
      <c r="K72" s="32"/>
      <c r="L72" s="32"/>
      <c r="M72" s="32"/>
      <c r="N72" s="32"/>
      <c r="O72" s="32"/>
      <c r="P72" s="32"/>
      <c r="Q72" s="32"/>
      <c r="R72" s="32"/>
      <c r="S72" s="32"/>
      <c r="T72" s="32"/>
      <c r="U72" s="32"/>
      <c r="V72" s="32"/>
      <c r="W72" s="32"/>
      <c r="X72" s="32"/>
      <c r="Y72" s="32"/>
      <c r="Z72" s="32"/>
      <c r="AA72" s="32"/>
      <c r="AB72" s="32"/>
      <c r="AC72" s="32"/>
      <c r="AD72" s="32"/>
      <c r="AE72" s="32" t="s">
        <v>228</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886</v>
      </c>
      <c r="D73" s="268"/>
      <c r="E73" s="274"/>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887</v>
      </c>
      <c r="D74" s="268"/>
      <c r="E74" s="274">
        <v>67.42</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888</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1">
        <v>18</v>
      </c>
      <c r="B76" s="262" t="s">
        <v>889</v>
      </c>
      <c r="C76" s="301" t="s">
        <v>890</v>
      </c>
      <c r="D76" s="267" t="s">
        <v>235</v>
      </c>
      <c r="E76" s="273">
        <v>163.21899999999999</v>
      </c>
      <c r="F76" s="286"/>
      <c r="G76" s="284">
        <f>ROUND(E76*F76,2)</f>
        <v>0</v>
      </c>
      <c r="H76" s="283" t="s">
        <v>863</v>
      </c>
      <c r="I76" s="313" t="s">
        <v>227</v>
      </c>
      <c r="J76" s="32"/>
      <c r="K76" s="32"/>
      <c r="L76" s="32"/>
      <c r="M76" s="32"/>
      <c r="N76" s="32"/>
      <c r="O76" s="32"/>
      <c r="P76" s="32"/>
      <c r="Q76" s="32"/>
      <c r="R76" s="32"/>
      <c r="S76" s="32"/>
      <c r="T76" s="32"/>
      <c r="U76" s="32"/>
      <c r="V76" s="32"/>
      <c r="W76" s="32"/>
      <c r="X76" s="32"/>
      <c r="Y76" s="32"/>
      <c r="Z76" s="32"/>
      <c r="AA76" s="32"/>
      <c r="AB76" s="32"/>
      <c r="AC76" s="32"/>
      <c r="AD76" s="32"/>
      <c r="AE76" s="32" t="s">
        <v>228</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891</v>
      </c>
      <c r="D77" s="268"/>
      <c r="E77" s="274">
        <v>163.21899999999999</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ht="20.399999999999999" outlineLevel="1">
      <c r="A78" s="311">
        <v>19</v>
      </c>
      <c r="B78" s="262" t="s">
        <v>846</v>
      </c>
      <c r="C78" s="301" t="s">
        <v>847</v>
      </c>
      <c r="D78" s="267" t="s">
        <v>235</v>
      </c>
      <c r="E78" s="273">
        <v>179.54089999999999</v>
      </c>
      <c r="F78" s="286"/>
      <c r="G78" s="284">
        <f>ROUND(E78*F78,2)</f>
        <v>0</v>
      </c>
      <c r="H78" s="283"/>
      <c r="I78" s="313" t="s">
        <v>257</v>
      </c>
      <c r="J78" s="32"/>
      <c r="K78" s="32"/>
      <c r="L78" s="32"/>
      <c r="M78" s="32"/>
      <c r="N78" s="32"/>
      <c r="O78" s="32"/>
      <c r="P78" s="32"/>
      <c r="Q78" s="32"/>
      <c r="R78" s="32"/>
      <c r="S78" s="32"/>
      <c r="T78" s="32"/>
      <c r="U78" s="32"/>
      <c r="V78" s="32"/>
      <c r="W78" s="32"/>
      <c r="X78" s="32"/>
      <c r="Y78" s="32"/>
      <c r="Z78" s="32"/>
      <c r="AA78" s="32"/>
      <c r="AB78" s="32"/>
      <c r="AC78" s="32"/>
      <c r="AD78" s="32"/>
      <c r="AE78" s="32" t="s">
        <v>258</v>
      </c>
      <c r="AF78" s="32" t="s">
        <v>406</v>
      </c>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892</v>
      </c>
      <c r="D79" s="268"/>
      <c r="E79" s="274">
        <v>179.54089999999999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59" t="s">
        <v>893</v>
      </c>
      <c r="C80" s="300"/>
      <c r="D80" s="308"/>
      <c r="E80" s="309"/>
      <c r="F80" s="310"/>
      <c r="G80" s="285"/>
      <c r="H80" s="283"/>
      <c r="I80" s="313"/>
      <c r="J80" s="32"/>
      <c r="K80" s="32"/>
      <c r="L80" s="32"/>
      <c r="M80" s="32"/>
      <c r="N80" s="32"/>
      <c r="O80" s="32"/>
      <c r="P80" s="32"/>
      <c r="Q80" s="32"/>
      <c r="R80" s="32"/>
      <c r="S80" s="32"/>
      <c r="T80" s="32"/>
      <c r="U80" s="32"/>
      <c r="V80" s="32"/>
      <c r="W80" s="32"/>
      <c r="X80" s="32"/>
      <c r="Y80" s="32"/>
      <c r="Z80" s="32"/>
      <c r="AA80" s="32"/>
      <c r="AB80" s="32"/>
      <c r="AC80" s="32">
        <v>0</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59" t="s">
        <v>894</v>
      </c>
      <c r="C81" s="300"/>
      <c r="D81" s="308"/>
      <c r="E81" s="309"/>
      <c r="F81" s="310"/>
      <c r="G81" s="285"/>
      <c r="H81" s="283"/>
      <c r="I81" s="313"/>
      <c r="J81" s="32"/>
      <c r="K81" s="32"/>
      <c r="L81" s="32"/>
      <c r="M81" s="32"/>
      <c r="N81" s="32"/>
      <c r="O81" s="32"/>
      <c r="P81" s="32"/>
      <c r="Q81" s="32"/>
      <c r="R81" s="32"/>
      <c r="S81" s="32"/>
      <c r="T81" s="32"/>
      <c r="U81" s="32"/>
      <c r="V81" s="32"/>
      <c r="W81" s="32"/>
      <c r="X81" s="32"/>
      <c r="Y81" s="32"/>
      <c r="Z81" s="32"/>
      <c r="AA81" s="32"/>
      <c r="AB81" s="32"/>
      <c r="AC81" s="32"/>
      <c r="AD81" s="32"/>
      <c r="AE81" s="32" t="s">
        <v>222</v>
      </c>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v>20</v>
      </c>
      <c r="B82" s="263" t="s">
        <v>895</v>
      </c>
      <c r="C82" s="301" t="s">
        <v>896</v>
      </c>
      <c r="D82" s="267" t="s">
        <v>61</v>
      </c>
      <c r="E82" s="276"/>
      <c r="F82" s="286"/>
      <c r="G82" s="284">
        <f>ROUND(E82*F82,2)</f>
        <v>0</v>
      </c>
      <c r="H82" s="283" t="s">
        <v>863</v>
      </c>
      <c r="I82" s="313" t="s">
        <v>227</v>
      </c>
      <c r="J82" s="32"/>
      <c r="K82" s="32"/>
      <c r="L82" s="32"/>
      <c r="M82" s="32"/>
      <c r="N82" s="32"/>
      <c r="O82" s="32"/>
      <c r="P82" s="32"/>
      <c r="Q82" s="32"/>
      <c r="R82" s="32"/>
      <c r="S82" s="32"/>
      <c r="T82" s="32"/>
      <c r="U82" s="32"/>
      <c r="V82" s="32"/>
      <c r="W82" s="32"/>
      <c r="X82" s="32"/>
      <c r="Y82" s="32"/>
      <c r="Z82" s="32"/>
      <c r="AA82" s="32"/>
      <c r="AB82" s="32"/>
      <c r="AC82" s="32"/>
      <c r="AD82" s="32"/>
      <c r="AE82" s="32" t="s">
        <v>228</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502</v>
      </c>
      <c r="D83" s="268"/>
      <c r="E83" s="274"/>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897</v>
      </c>
      <c r="D84" s="268"/>
      <c r="E84" s="274"/>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13.8" outlineLevel="1" thickBot="1">
      <c r="A85" s="323"/>
      <c r="B85" s="324"/>
      <c r="C85" s="325" t="s">
        <v>898</v>
      </c>
      <c r="D85" s="326"/>
      <c r="E85" s="327">
        <v>850.15639999999996</v>
      </c>
      <c r="F85" s="328"/>
      <c r="G85" s="328"/>
      <c r="H85" s="329"/>
      <c r="I85" s="330"/>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c r="A86" s="249"/>
      <c r="B86" s="264" t="s">
        <v>527</v>
      </c>
      <c r="C86" s="304" t="s">
        <v>527</v>
      </c>
      <c r="D86" s="270"/>
      <c r="E86" s="277"/>
      <c r="F86" s="291"/>
      <c r="G86" s="291"/>
      <c r="H86" s="292"/>
      <c r="I86" s="291"/>
    </row>
    <row r="87" spans="1:60" hidden="1">
      <c r="C87" s="104"/>
      <c r="D87" s="227"/>
    </row>
    <row r="88" spans="1:60" ht="13.8" hidden="1" thickBot="1">
      <c r="A88" s="293"/>
      <c r="B88" s="294" t="s">
        <v>528</v>
      </c>
      <c r="C88" s="305"/>
      <c r="D88" s="295"/>
      <c r="E88" s="296"/>
      <c r="F88" s="296"/>
      <c r="G88" s="297">
        <f>F8+F38+F44+F52</f>
        <v>0</v>
      </c>
    </row>
    <row r="89" spans="1:60">
      <c r="D89" s="227"/>
    </row>
    <row r="90" spans="1:60">
      <c r="D90" s="227"/>
    </row>
    <row r="91" spans="1:60">
      <c r="D91" s="227"/>
    </row>
    <row r="92" spans="1:60">
      <c r="D92" s="227"/>
    </row>
    <row r="93" spans="1:60">
      <c r="D93" s="227"/>
    </row>
    <row r="94" spans="1:60">
      <c r="D94" s="227"/>
    </row>
    <row r="95" spans="1:60">
      <c r="D95" s="227"/>
    </row>
    <row r="96" spans="1:60">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28">
    <mergeCell ref="B68:G68"/>
    <mergeCell ref="B75:G75"/>
    <mergeCell ref="B80:G80"/>
    <mergeCell ref="B81:G81"/>
    <mergeCell ref="F52:G52"/>
    <mergeCell ref="B53:G53"/>
    <mergeCell ref="B57:G57"/>
    <mergeCell ref="B58:G58"/>
    <mergeCell ref="B59:G59"/>
    <mergeCell ref="B63:G63"/>
    <mergeCell ref="B39:G39"/>
    <mergeCell ref="B40:G40"/>
    <mergeCell ref="F44:G44"/>
    <mergeCell ref="B45:G45"/>
    <mergeCell ref="B46:G46"/>
    <mergeCell ref="B47:G47"/>
    <mergeCell ref="B19:G19"/>
    <mergeCell ref="B24:G24"/>
    <mergeCell ref="B25:G25"/>
    <mergeCell ref="B29:G29"/>
    <mergeCell ref="B30:G30"/>
    <mergeCell ref="F38:G38"/>
    <mergeCell ref="A1:G1"/>
    <mergeCell ref="C7:G7"/>
    <mergeCell ref="F8:G8"/>
    <mergeCell ref="B9:G9"/>
    <mergeCell ref="C11:G11"/>
    <mergeCell ref="B14:G14"/>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196</v>
      </c>
      <c r="C4" s="255" t="s">
        <v>197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SUMIF(AM8:AM57,AN5,G8:G57)</f>
        <v>0</v>
      </c>
      <c r="AO6">
        <f>SUMIF(AM8:AM57,AO5,G8:G57)</f>
        <v>0</v>
      </c>
    </row>
    <row r="7" spans="1:60">
      <c r="A7" s="315"/>
      <c r="B7" s="316" t="s">
        <v>216</v>
      </c>
      <c r="C7" s="317" t="s">
        <v>217</v>
      </c>
      <c r="D7" s="318"/>
      <c r="E7" s="319"/>
      <c r="F7" s="320"/>
      <c r="G7" s="320"/>
      <c r="H7" s="321"/>
      <c r="I7" s="322"/>
    </row>
    <row r="8" spans="1:60">
      <c r="A8" s="306" t="s">
        <v>218</v>
      </c>
      <c r="B8" s="261" t="s">
        <v>112</v>
      </c>
      <c r="C8" s="298" t="s">
        <v>113</v>
      </c>
      <c r="D8" s="265"/>
      <c r="E8" s="271"/>
      <c r="F8" s="278">
        <f>SUM(G9:G46)</f>
        <v>0</v>
      </c>
      <c r="G8" s="279"/>
      <c r="H8" s="280"/>
      <c r="I8" s="312"/>
      <c r="AE8" t="s">
        <v>219</v>
      </c>
    </row>
    <row r="9" spans="1:60" outlineLevel="1">
      <c r="A9" s="307"/>
      <c r="B9" s="258" t="s">
        <v>899</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900</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901</v>
      </c>
      <c r="C11" s="301" t="s">
        <v>902</v>
      </c>
      <c r="D11" s="267" t="s">
        <v>672</v>
      </c>
      <c r="E11" s="273">
        <v>190.67400000000001</v>
      </c>
      <c r="F11" s="286"/>
      <c r="G11" s="284">
        <f>ROUND(E11*F11,2)</f>
        <v>0</v>
      </c>
      <c r="H11" s="283" t="s">
        <v>903</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904</v>
      </c>
      <c r="D12" s="268"/>
      <c r="E12" s="274"/>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905</v>
      </c>
      <c r="D13" s="268"/>
      <c r="E13" s="274">
        <v>190.67400000000001</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906</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59" t="s">
        <v>907</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t="s">
        <v>222</v>
      </c>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2</v>
      </c>
      <c r="B16" s="262" t="s">
        <v>908</v>
      </c>
      <c r="C16" s="301" t="s">
        <v>909</v>
      </c>
      <c r="D16" s="267" t="s">
        <v>235</v>
      </c>
      <c r="E16" s="273">
        <v>169.69499999999999</v>
      </c>
      <c r="F16" s="286"/>
      <c r="G16" s="284">
        <f>ROUND(E16*F16,2)</f>
        <v>0</v>
      </c>
      <c r="H16" s="283" t="s">
        <v>903</v>
      </c>
      <c r="I16" s="313" t="s">
        <v>227</v>
      </c>
      <c r="J16" s="32"/>
      <c r="K16" s="32"/>
      <c r="L16" s="32"/>
      <c r="M16" s="32"/>
      <c r="N16" s="32"/>
      <c r="O16" s="32"/>
      <c r="P16" s="32"/>
      <c r="Q16" s="32"/>
      <c r="R16" s="32"/>
      <c r="S16" s="32"/>
      <c r="T16" s="32"/>
      <c r="U16" s="32"/>
      <c r="V16" s="32"/>
      <c r="W16" s="32"/>
      <c r="X16" s="32"/>
      <c r="Y16" s="32"/>
      <c r="Z16" s="32"/>
      <c r="AA16" s="32"/>
      <c r="AB16" s="32"/>
      <c r="AC16" s="32"/>
      <c r="AD16" s="32"/>
      <c r="AE16" s="32" t="s">
        <v>228</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2" t="s">
        <v>910</v>
      </c>
      <c r="D17" s="268"/>
      <c r="E17" s="274">
        <v>169.69499999999999</v>
      </c>
      <c r="F17" s="284"/>
      <c r="G17" s="284"/>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59" t="s">
        <v>911</v>
      </c>
      <c r="C18" s="300"/>
      <c r="D18" s="308"/>
      <c r="E18" s="309"/>
      <c r="F18" s="310"/>
      <c r="G18" s="285"/>
      <c r="H18" s="283"/>
      <c r="I18" s="313"/>
      <c r="J18" s="32"/>
      <c r="K18" s="32"/>
      <c r="L18" s="32"/>
      <c r="M18" s="32"/>
      <c r="N18" s="32"/>
      <c r="O18" s="32"/>
      <c r="P18" s="32"/>
      <c r="Q18" s="32"/>
      <c r="R18" s="32"/>
      <c r="S18" s="32"/>
      <c r="T18" s="32"/>
      <c r="U18" s="32"/>
      <c r="V18" s="32"/>
      <c r="W18" s="32"/>
      <c r="X18" s="32"/>
      <c r="Y18" s="32"/>
      <c r="Z18" s="32"/>
      <c r="AA18" s="32"/>
      <c r="AB18" s="32"/>
      <c r="AC18" s="32">
        <v>0</v>
      </c>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912</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c r="AD19" s="32"/>
      <c r="AE19" s="32" t="s">
        <v>222</v>
      </c>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3</v>
      </c>
      <c r="B20" s="262" t="s">
        <v>913</v>
      </c>
      <c r="C20" s="301" t="s">
        <v>914</v>
      </c>
      <c r="D20" s="267" t="s">
        <v>235</v>
      </c>
      <c r="E20" s="273">
        <v>169.69499999999999</v>
      </c>
      <c r="F20" s="286"/>
      <c r="G20" s="284">
        <f>ROUND(E20*F20,2)</f>
        <v>0</v>
      </c>
      <c r="H20" s="283" t="s">
        <v>903</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915</v>
      </c>
      <c r="D21" s="268"/>
      <c r="E21" s="274">
        <v>169.69499999999999</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916</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59" t="s">
        <v>917</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c r="AD23" s="32"/>
      <c r="AE23" s="32" t="s">
        <v>222</v>
      </c>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11">
        <v>4</v>
      </c>
      <c r="B24" s="262" t="s">
        <v>918</v>
      </c>
      <c r="C24" s="301" t="s">
        <v>919</v>
      </c>
      <c r="D24" s="267" t="s">
        <v>672</v>
      </c>
      <c r="E24" s="273">
        <v>139.82759999999999</v>
      </c>
      <c r="F24" s="286"/>
      <c r="G24" s="284">
        <f>ROUND(E24*F24,2)</f>
        <v>0</v>
      </c>
      <c r="H24" s="283" t="s">
        <v>903</v>
      </c>
      <c r="I24" s="313" t="s">
        <v>227</v>
      </c>
      <c r="J24" s="32"/>
      <c r="K24" s="32"/>
      <c r="L24" s="32"/>
      <c r="M24" s="32"/>
      <c r="N24" s="32"/>
      <c r="O24" s="32"/>
      <c r="P24" s="32"/>
      <c r="Q24" s="32"/>
      <c r="R24" s="32"/>
      <c r="S24" s="32"/>
      <c r="T24" s="32"/>
      <c r="U24" s="32"/>
      <c r="V24" s="32"/>
      <c r="W24" s="32"/>
      <c r="X24" s="32"/>
      <c r="Y24" s="32"/>
      <c r="Z24" s="32"/>
      <c r="AA24" s="32"/>
      <c r="AB24" s="32"/>
      <c r="AC24" s="32"/>
      <c r="AD24" s="32"/>
      <c r="AE24" s="32" t="s">
        <v>228</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920</v>
      </c>
      <c r="D25" s="268"/>
      <c r="E25" s="274"/>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2" t="s">
        <v>905</v>
      </c>
      <c r="D26" s="268"/>
      <c r="E26" s="274">
        <v>190.67400000000001</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921</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922</v>
      </c>
      <c r="D28" s="268"/>
      <c r="E28" s="274">
        <v>-50.846400000000003</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923</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924</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v>1</v>
      </c>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11">
        <v>5</v>
      </c>
      <c r="B31" s="262" t="s">
        <v>925</v>
      </c>
      <c r="C31" s="301" t="s">
        <v>926</v>
      </c>
      <c r="D31" s="267" t="s">
        <v>672</v>
      </c>
      <c r="E31" s="273">
        <v>50.792400000000001</v>
      </c>
      <c r="F31" s="286"/>
      <c r="G31" s="284">
        <f>ROUND(E31*F31,2)</f>
        <v>0</v>
      </c>
      <c r="H31" s="283" t="s">
        <v>903</v>
      </c>
      <c r="I31" s="313" t="s">
        <v>227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927</v>
      </c>
      <c r="D32" s="268"/>
      <c r="E32" s="274">
        <v>190.62</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928</v>
      </c>
      <c r="D33" s="268"/>
      <c r="E33" s="274">
        <v>-139.82759999999999</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59" t="s">
        <v>929</v>
      </c>
      <c r="C34" s="300"/>
      <c r="D34" s="308"/>
      <c r="E34" s="309"/>
      <c r="F34" s="310"/>
      <c r="G34" s="285"/>
      <c r="H34" s="283"/>
      <c r="I34" s="313"/>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930</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c r="AD35" s="32"/>
      <c r="AE35" s="32" t="s">
        <v>222</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6</v>
      </c>
      <c r="B36" s="262" t="s">
        <v>931</v>
      </c>
      <c r="C36" s="301" t="s">
        <v>932</v>
      </c>
      <c r="D36" s="267" t="s">
        <v>672</v>
      </c>
      <c r="E36" s="273">
        <v>50.792400000000001</v>
      </c>
      <c r="F36" s="286"/>
      <c r="G36" s="284">
        <f>ROUND(E36*F36,2)</f>
        <v>0</v>
      </c>
      <c r="H36" s="283" t="s">
        <v>903</v>
      </c>
      <c r="I36" s="313" t="s">
        <v>227</v>
      </c>
      <c r="J36" s="32"/>
      <c r="K36" s="32"/>
      <c r="L36" s="32"/>
      <c r="M36" s="32"/>
      <c r="N36" s="32"/>
      <c r="O36" s="32"/>
      <c r="P36" s="32"/>
      <c r="Q36" s="32"/>
      <c r="R36" s="32"/>
      <c r="S36" s="32"/>
      <c r="T36" s="32"/>
      <c r="U36" s="32"/>
      <c r="V36" s="32"/>
      <c r="W36" s="32"/>
      <c r="X36" s="32"/>
      <c r="Y36" s="32"/>
      <c r="Z36" s="32"/>
      <c r="AA36" s="32"/>
      <c r="AB36" s="32"/>
      <c r="AC36" s="32"/>
      <c r="AD36" s="32"/>
      <c r="AE36" s="32" t="s">
        <v>228</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933</v>
      </c>
      <c r="D37" s="268"/>
      <c r="E37" s="274"/>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934</v>
      </c>
      <c r="D38" s="268"/>
      <c r="E38" s="274">
        <v>50.792400000000001</v>
      </c>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935</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11">
        <v>7</v>
      </c>
      <c r="B40" s="262" t="s">
        <v>936</v>
      </c>
      <c r="C40" s="301" t="s">
        <v>937</v>
      </c>
      <c r="D40" s="267" t="s">
        <v>469</v>
      </c>
      <c r="E40" s="273">
        <v>91.426320000000004</v>
      </c>
      <c r="F40" s="286"/>
      <c r="G40" s="284">
        <f>ROUND(E40*F40,2)</f>
        <v>0</v>
      </c>
      <c r="H40" s="283" t="s">
        <v>903</v>
      </c>
      <c r="I40" s="313" t="s">
        <v>227</v>
      </c>
      <c r="J40" s="32"/>
      <c r="K40" s="32"/>
      <c r="L40" s="32"/>
      <c r="M40" s="32"/>
      <c r="N40" s="32"/>
      <c r="O40" s="32"/>
      <c r="P40" s="32"/>
      <c r="Q40" s="32"/>
      <c r="R40" s="32"/>
      <c r="S40" s="32"/>
      <c r="T40" s="32"/>
      <c r="U40" s="32"/>
      <c r="V40" s="32"/>
      <c r="W40" s="32"/>
      <c r="X40" s="32"/>
      <c r="Y40" s="32"/>
      <c r="Z40" s="32"/>
      <c r="AA40" s="32"/>
      <c r="AB40" s="32"/>
      <c r="AC40" s="32"/>
      <c r="AD40" s="32"/>
      <c r="AE40" s="32" t="s">
        <v>228</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938</v>
      </c>
      <c r="D41" s="268"/>
      <c r="E41" s="274">
        <v>91.426320000000004</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939</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940</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c r="AD43" s="32"/>
      <c r="AE43" s="32" t="s">
        <v>222</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8</v>
      </c>
      <c r="B44" s="262" t="s">
        <v>941</v>
      </c>
      <c r="C44" s="301" t="s">
        <v>942</v>
      </c>
      <c r="D44" s="267" t="s">
        <v>235</v>
      </c>
      <c r="E44" s="273">
        <v>84.744</v>
      </c>
      <c r="F44" s="286"/>
      <c r="G44" s="284">
        <f>ROUND(E44*F44,2)</f>
        <v>0</v>
      </c>
      <c r="H44" s="283" t="s">
        <v>903</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943</v>
      </c>
      <c r="D45" s="268"/>
      <c r="E45" s="274"/>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944</v>
      </c>
      <c r="D46" s="268"/>
      <c r="E46" s="274">
        <v>84.744</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c r="A47" s="306" t="s">
        <v>218</v>
      </c>
      <c r="B47" s="261" t="s">
        <v>140</v>
      </c>
      <c r="C47" s="298" t="s">
        <v>141</v>
      </c>
      <c r="D47" s="265"/>
      <c r="E47" s="271"/>
      <c r="F47" s="287">
        <f>SUM(G48:G54)</f>
        <v>0</v>
      </c>
      <c r="G47" s="288"/>
      <c r="H47" s="280"/>
      <c r="I47" s="312"/>
      <c r="AE47" t="s">
        <v>219</v>
      </c>
    </row>
    <row r="48" spans="1:60" outlineLevel="1">
      <c r="A48" s="307"/>
      <c r="B48" s="258" t="s">
        <v>464</v>
      </c>
      <c r="C48" s="299"/>
      <c r="D48" s="266"/>
      <c r="E48" s="272"/>
      <c r="F48" s="281"/>
      <c r="G48" s="282"/>
      <c r="H48" s="283"/>
      <c r="I48" s="313"/>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465</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c r="AD49" s="32"/>
      <c r="AE49" s="32" t="s">
        <v>222</v>
      </c>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59" t="s">
        <v>466</v>
      </c>
      <c r="C50" s="300"/>
      <c r="D50" s="308"/>
      <c r="E50" s="309"/>
      <c r="F50" s="310"/>
      <c r="G50" s="285"/>
      <c r="H50" s="283"/>
      <c r="I50" s="313"/>
      <c r="J50" s="32"/>
      <c r="K50" s="32"/>
      <c r="L50" s="32"/>
      <c r="M50" s="32"/>
      <c r="N50" s="32"/>
      <c r="O50" s="32"/>
      <c r="P50" s="32"/>
      <c r="Q50" s="32"/>
      <c r="R50" s="32"/>
      <c r="S50" s="32"/>
      <c r="T50" s="32"/>
      <c r="U50" s="32"/>
      <c r="V50" s="32"/>
      <c r="W50" s="32"/>
      <c r="X50" s="32"/>
      <c r="Y50" s="32"/>
      <c r="Z50" s="32"/>
      <c r="AA50" s="32"/>
      <c r="AB50" s="32"/>
      <c r="AC50" s="32">
        <v>1</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1">
        <v>9</v>
      </c>
      <c r="B51" s="262" t="s">
        <v>467</v>
      </c>
      <c r="C51" s="301" t="s">
        <v>468</v>
      </c>
      <c r="D51" s="267" t="s">
        <v>469</v>
      </c>
      <c r="E51" s="273">
        <v>0.14593999999999999</v>
      </c>
      <c r="F51" s="286"/>
      <c r="G51" s="284">
        <f>ROUND(E51*F51,2)</f>
        <v>0</v>
      </c>
      <c r="H51" s="283" t="s">
        <v>226</v>
      </c>
      <c r="I51" s="313" t="s">
        <v>227</v>
      </c>
      <c r="J51" s="32"/>
      <c r="K51" s="32"/>
      <c r="L51" s="32"/>
      <c r="M51" s="32"/>
      <c r="N51" s="32"/>
      <c r="O51" s="32"/>
      <c r="P51" s="32"/>
      <c r="Q51" s="32"/>
      <c r="R51" s="32"/>
      <c r="S51" s="32"/>
      <c r="T51" s="32"/>
      <c r="U51" s="32"/>
      <c r="V51" s="32"/>
      <c r="W51" s="32"/>
      <c r="X51" s="32"/>
      <c r="Y51" s="32"/>
      <c r="Z51" s="32"/>
      <c r="AA51" s="32"/>
      <c r="AB51" s="32"/>
      <c r="AC51" s="32"/>
      <c r="AD51" s="32"/>
      <c r="AE51" s="32" t="s">
        <v>228</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470</v>
      </c>
      <c r="D52" s="268"/>
      <c r="E52" s="274"/>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945</v>
      </c>
      <c r="D53" s="268"/>
      <c r="E53" s="274"/>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13.8" outlineLevel="1" thickBot="1">
      <c r="A54" s="323"/>
      <c r="B54" s="324"/>
      <c r="C54" s="325" t="s">
        <v>946</v>
      </c>
      <c r="D54" s="326"/>
      <c r="E54" s="327">
        <v>0.14593999999999999</v>
      </c>
      <c r="F54" s="328"/>
      <c r="G54" s="328"/>
      <c r="H54" s="329"/>
      <c r="I54" s="330"/>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c r="A55" s="249"/>
      <c r="B55" s="264" t="s">
        <v>527</v>
      </c>
      <c r="C55" s="304" t="s">
        <v>527</v>
      </c>
      <c r="D55" s="270"/>
      <c r="E55" s="277"/>
      <c r="F55" s="291"/>
      <c r="G55" s="291"/>
      <c r="H55" s="292"/>
      <c r="I55" s="291"/>
    </row>
    <row r="56" spans="1:60" hidden="1">
      <c r="C56" s="104"/>
      <c r="D56" s="227"/>
    </row>
    <row r="57" spans="1:60" ht="13.8" hidden="1" thickBot="1">
      <c r="A57" s="293"/>
      <c r="B57" s="294" t="s">
        <v>528</v>
      </c>
      <c r="C57" s="305"/>
      <c r="D57" s="295"/>
      <c r="E57" s="296"/>
      <c r="F57" s="296"/>
      <c r="G57" s="297">
        <f>F8+F47</f>
        <v>0</v>
      </c>
    </row>
    <row r="58" spans="1:60">
      <c r="D58" s="227"/>
    </row>
    <row r="59" spans="1:60">
      <c r="D59" s="227"/>
    </row>
    <row r="60" spans="1:60">
      <c r="D60" s="227"/>
    </row>
    <row r="61" spans="1:60">
      <c r="D61" s="227"/>
    </row>
    <row r="62" spans="1:60">
      <c r="D62" s="227"/>
    </row>
    <row r="63" spans="1:60">
      <c r="D63" s="227"/>
    </row>
    <row r="64" spans="1:60">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22">
    <mergeCell ref="F47:G47"/>
    <mergeCell ref="B48:G48"/>
    <mergeCell ref="B49:G49"/>
    <mergeCell ref="B50:G50"/>
    <mergeCell ref="B30:G30"/>
    <mergeCell ref="B34:G34"/>
    <mergeCell ref="B35:G35"/>
    <mergeCell ref="B39:G39"/>
    <mergeCell ref="B42:G42"/>
    <mergeCell ref="B43:G43"/>
    <mergeCell ref="B15:G15"/>
    <mergeCell ref="B18:G18"/>
    <mergeCell ref="B19:G19"/>
    <mergeCell ref="B22:G22"/>
    <mergeCell ref="B23:G23"/>
    <mergeCell ref="B29:G29"/>
    <mergeCell ref="A1:G1"/>
    <mergeCell ref="C7:G7"/>
    <mergeCell ref="F8:G8"/>
    <mergeCell ref="B9:G9"/>
    <mergeCell ref="B10:G10"/>
    <mergeCell ref="B14:G14"/>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198</v>
      </c>
      <c r="C4" s="255" t="s">
        <v>199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SUMIF(AM8:AM50,AN5,G8:G50)</f>
        <v>0</v>
      </c>
      <c r="AO6">
        <f>SUMIF(AM8:AM50,AO5,G8:G50)</f>
        <v>0</v>
      </c>
    </row>
    <row r="7" spans="1:60">
      <c r="A7" s="315"/>
      <c r="B7" s="316" t="s">
        <v>216</v>
      </c>
      <c r="C7" s="317" t="s">
        <v>217</v>
      </c>
      <c r="D7" s="318"/>
      <c r="E7" s="319"/>
      <c r="F7" s="320"/>
      <c r="G7" s="320"/>
      <c r="H7" s="321"/>
      <c r="I7" s="322"/>
    </row>
    <row r="8" spans="1:60">
      <c r="A8" s="306" t="s">
        <v>218</v>
      </c>
      <c r="B8" s="261" t="s">
        <v>166</v>
      </c>
      <c r="C8" s="298" t="s">
        <v>167</v>
      </c>
      <c r="D8" s="265"/>
      <c r="E8" s="271"/>
      <c r="F8" s="278">
        <f>SUM(G9:G47)</f>
        <v>0</v>
      </c>
      <c r="G8" s="279"/>
      <c r="H8" s="280"/>
      <c r="I8" s="312"/>
      <c r="AE8" t="s">
        <v>219</v>
      </c>
    </row>
    <row r="9" spans="1:60" outlineLevel="1">
      <c r="A9" s="307"/>
      <c r="B9" s="258" t="s">
        <v>947</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948</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949</v>
      </c>
      <c r="C11" s="301" t="s">
        <v>950</v>
      </c>
      <c r="D11" s="267" t="s">
        <v>469</v>
      </c>
      <c r="E11" s="273">
        <v>78.675049999999999</v>
      </c>
      <c r="F11" s="286"/>
      <c r="G11" s="284">
        <f>ROUND(E11*F11,2)</f>
        <v>0</v>
      </c>
      <c r="H11" s="283" t="s">
        <v>458</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947</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948</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951</v>
      </c>
      <c r="C14" s="301" t="s">
        <v>952</v>
      </c>
      <c r="D14" s="267" t="s">
        <v>469</v>
      </c>
      <c r="E14" s="273">
        <v>78.675049999999999</v>
      </c>
      <c r="F14" s="286"/>
      <c r="G14" s="284">
        <f>ROUND(E14*F14,2)</f>
        <v>0</v>
      </c>
      <c r="H14" s="283" t="s">
        <v>458</v>
      </c>
      <c r="I14" s="313" t="s">
        <v>227</v>
      </c>
      <c r="J14" s="32"/>
      <c r="K14" s="32"/>
      <c r="L14" s="32"/>
      <c r="M14" s="32"/>
      <c r="N14" s="32"/>
      <c r="O14" s="32"/>
      <c r="P14" s="32"/>
      <c r="Q14" s="32"/>
      <c r="R14" s="32"/>
      <c r="S14" s="32"/>
      <c r="T14" s="32"/>
      <c r="U14" s="32"/>
      <c r="V14" s="32"/>
      <c r="W14" s="32"/>
      <c r="X14" s="32"/>
      <c r="Y14" s="32"/>
      <c r="Z14" s="32"/>
      <c r="AA14" s="32"/>
      <c r="AB14" s="32"/>
      <c r="AC14" s="32"/>
      <c r="AD14" s="32"/>
      <c r="AE14" s="32" t="s">
        <v>228</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953</v>
      </c>
      <c r="D15" s="268"/>
      <c r="E15" s="274"/>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ht="20.399999999999999" outlineLevel="1">
      <c r="A16" s="307"/>
      <c r="B16" s="263"/>
      <c r="C16" s="302" t="s">
        <v>954</v>
      </c>
      <c r="D16" s="268"/>
      <c r="E16" s="274"/>
      <c r="F16" s="284"/>
      <c r="G16" s="284"/>
      <c r="H16" s="283"/>
      <c r="I16" s="31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2" t="s">
        <v>955</v>
      </c>
      <c r="D17" s="268"/>
      <c r="E17" s="274"/>
      <c r="F17" s="284"/>
      <c r="G17" s="284"/>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2" t="s">
        <v>956</v>
      </c>
      <c r="D18" s="268"/>
      <c r="E18" s="274">
        <v>78.675049999999999</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957</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3</v>
      </c>
      <c r="B20" s="262" t="s">
        <v>958</v>
      </c>
      <c r="C20" s="301" t="s">
        <v>959</v>
      </c>
      <c r="D20" s="267" t="s">
        <v>469</v>
      </c>
      <c r="E20" s="273">
        <v>78.675049999999999</v>
      </c>
      <c r="F20" s="286"/>
      <c r="G20" s="284">
        <f>ROUND(E20*F20,2)</f>
        <v>0</v>
      </c>
      <c r="H20" s="283" t="s">
        <v>458</v>
      </c>
      <c r="I20" s="313" t="s">
        <v>227</v>
      </c>
      <c r="J20" s="32"/>
      <c r="K20" s="32"/>
      <c r="L20" s="32"/>
      <c r="M20" s="32"/>
      <c r="N20" s="32"/>
      <c r="O20" s="32"/>
      <c r="P20" s="32"/>
      <c r="Q20" s="32"/>
      <c r="R20" s="32"/>
      <c r="S20" s="32"/>
      <c r="T20" s="32"/>
      <c r="U20" s="32"/>
      <c r="V20" s="32"/>
      <c r="W20" s="32"/>
      <c r="X20" s="32"/>
      <c r="Y20" s="32"/>
      <c r="Z20" s="32"/>
      <c r="AA20" s="32"/>
      <c r="AB20" s="32"/>
      <c r="AC20" s="32"/>
      <c r="AD20" s="32"/>
      <c r="AE20" s="32" t="s">
        <v>228</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3" t="s">
        <v>960</v>
      </c>
      <c r="D21" s="269"/>
      <c r="E21" s="275"/>
      <c r="F21" s="289"/>
      <c r="G21" s="290"/>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251" t="str">
        <f>C21</f>
        <v>Včetně naložení na dopravní prostředek a složení na skládku, bez poplatku za skládku.</v>
      </c>
      <c r="BB21" s="32"/>
      <c r="BC21" s="32"/>
      <c r="BD21" s="32"/>
      <c r="BE21" s="32"/>
      <c r="BF21" s="32"/>
      <c r="BG21" s="32"/>
      <c r="BH21" s="32"/>
    </row>
    <row r="22" spans="1:60" outlineLevel="1">
      <c r="A22" s="307"/>
      <c r="B22" s="263"/>
      <c r="C22" s="302" t="s">
        <v>953</v>
      </c>
      <c r="D22" s="268"/>
      <c r="E22" s="274"/>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20.399999999999999" outlineLevel="1">
      <c r="A23" s="307"/>
      <c r="B23" s="263"/>
      <c r="C23" s="302" t="s">
        <v>954</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955</v>
      </c>
      <c r="D24" s="268"/>
      <c r="E24" s="274"/>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956</v>
      </c>
      <c r="D25" s="268"/>
      <c r="E25" s="274">
        <v>78.675049999999999</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4</v>
      </c>
      <c r="B26" s="262" t="s">
        <v>961</v>
      </c>
      <c r="C26" s="301" t="s">
        <v>962</v>
      </c>
      <c r="D26" s="267" t="s">
        <v>469</v>
      </c>
      <c r="E26" s="273">
        <v>1494.8260399999999</v>
      </c>
      <c r="F26" s="286"/>
      <c r="G26" s="284">
        <f>ROUND(E26*F26,2)</f>
        <v>0</v>
      </c>
      <c r="H26" s="283" t="s">
        <v>458</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953</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ht="20.399999999999999" outlineLevel="1">
      <c r="A28" s="307"/>
      <c r="B28" s="263"/>
      <c r="C28" s="302" t="s">
        <v>954</v>
      </c>
      <c r="D28" s="268"/>
      <c r="E28" s="274"/>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63"/>
      <c r="C29" s="302" t="s">
        <v>955</v>
      </c>
      <c r="D29" s="268"/>
      <c r="E29" s="274"/>
      <c r="F29" s="284"/>
      <c r="G29" s="284"/>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02" t="s">
        <v>963</v>
      </c>
      <c r="D30" s="268"/>
      <c r="E30" s="274">
        <v>1494.8260399999999</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59" t="s">
        <v>964</v>
      </c>
      <c r="C31" s="300"/>
      <c r="D31" s="308"/>
      <c r="E31" s="309"/>
      <c r="F31" s="310"/>
      <c r="G31" s="285"/>
      <c r="H31" s="283"/>
      <c r="I31" s="313"/>
      <c r="J31" s="32"/>
      <c r="K31" s="32"/>
      <c r="L31" s="32"/>
      <c r="M31" s="32"/>
      <c r="N31" s="32"/>
      <c r="O31" s="32"/>
      <c r="P31" s="32"/>
      <c r="Q31" s="32"/>
      <c r="R31" s="32"/>
      <c r="S31" s="32"/>
      <c r="T31" s="32"/>
      <c r="U31" s="32"/>
      <c r="V31" s="32"/>
      <c r="W31" s="32"/>
      <c r="X31" s="32"/>
      <c r="Y31" s="32"/>
      <c r="Z31" s="32"/>
      <c r="AA31" s="32"/>
      <c r="AB31" s="32"/>
      <c r="AC31" s="32">
        <v>0</v>
      </c>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11">
        <v>5</v>
      </c>
      <c r="B32" s="262" t="s">
        <v>965</v>
      </c>
      <c r="C32" s="301" t="s">
        <v>966</v>
      </c>
      <c r="D32" s="267" t="s">
        <v>469</v>
      </c>
      <c r="E32" s="273">
        <v>78.675049999999999</v>
      </c>
      <c r="F32" s="286"/>
      <c r="G32" s="284">
        <f>ROUND(E32*F32,2)</f>
        <v>0</v>
      </c>
      <c r="H32" s="283" t="s">
        <v>458</v>
      </c>
      <c r="I32" s="313" t="s">
        <v>227</v>
      </c>
      <c r="J32" s="32"/>
      <c r="K32" s="32"/>
      <c r="L32" s="32"/>
      <c r="M32" s="32"/>
      <c r="N32" s="32"/>
      <c r="O32" s="32"/>
      <c r="P32" s="32"/>
      <c r="Q32" s="32"/>
      <c r="R32" s="32"/>
      <c r="S32" s="32"/>
      <c r="T32" s="32"/>
      <c r="U32" s="32"/>
      <c r="V32" s="32"/>
      <c r="W32" s="32"/>
      <c r="X32" s="32"/>
      <c r="Y32" s="32"/>
      <c r="Z32" s="32"/>
      <c r="AA32" s="32"/>
      <c r="AB32" s="32"/>
      <c r="AC32" s="32"/>
      <c r="AD32" s="32"/>
      <c r="AE32" s="32" t="s">
        <v>228</v>
      </c>
      <c r="AF32" s="32"/>
      <c r="AG32" s="32"/>
      <c r="AH32" s="32"/>
      <c r="AI32" s="32"/>
      <c r="AJ32" s="32"/>
      <c r="AK32" s="32"/>
      <c r="AL32" s="32"/>
      <c r="AM32" s="32">
        <v>15</v>
      </c>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953</v>
      </c>
      <c r="D33" s="268"/>
      <c r="E33" s="274"/>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307"/>
      <c r="B34" s="263"/>
      <c r="C34" s="302" t="s">
        <v>954</v>
      </c>
      <c r="D34" s="268"/>
      <c r="E34" s="274"/>
      <c r="F34" s="284"/>
      <c r="G34" s="284"/>
      <c r="H34" s="283"/>
      <c r="I34" s="31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955</v>
      </c>
      <c r="D35" s="268"/>
      <c r="E35" s="274"/>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956</v>
      </c>
      <c r="D36" s="268"/>
      <c r="E36" s="274">
        <v>78.675049999999999</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11">
        <v>6</v>
      </c>
      <c r="B37" s="262" t="s">
        <v>967</v>
      </c>
      <c r="C37" s="301" t="s">
        <v>968</v>
      </c>
      <c r="D37" s="267" t="s">
        <v>469</v>
      </c>
      <c r="E37" s="273">
        <v>472.05032999999997</v>
      </c>
      <c r="F37" s="286"/>
      <c r="G37" s="284">
        <f>ROUND(E37*F37,2)</f>
        <v>0</v>
      </c>
      <c r="H37" s="283" t="s">
        <v>458</v>
      </c>
      <c r="I37" s="313" t="s">
        <v>227</v>
      </c>
      <c r="J37" s="32"/>
      <c r="K37" s="32"/>
      <c r="L37" s="32"/>
      <c r="M37" s="32"/>
      <c r="N37" s="32"/>
      <c r="O37" s="32"/>
      <c r="P37" s="32"/>
      <c r="Q37" s="32"/>
      <c r="R37" s="32"/>
      <c r="S37" s="32"/>
      <c r="T37" s="32"/>
      <c r="U37" s="32"/>
      <c r="V37" s="32"/>
      <c r="W37" s="32"/>
      <c r="X37" s="32"/>
      <c r="Y37" s="32"/>
      <c r="Z37" s="32"/>
      <c r="AA37" s="32"/>
      <c r="AB37" s="32"/>
      <c r="AC37" s="32"/>
      <c r="AD37" s="32"/>
      <c r="AE37" s="32" t="s">
        <v>228</v>
      </c>
      <c r="AF37" s="32"/>
      <c r="AG37" s="32"/>
      <c r="AH37" s="32"/>
      <c r="AI37" s="32"/>
      <c r="AJ37" s="32"/>
      <c r="AK37" s="32"/>
      <c r="AL37" s="32"/>
      <c r="AM37" s="32">
        <v>15</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953</v>
      </c>
      <c r="D38" s="268"/>
      <c r="E38" s="274"/>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ht="20.399999999999999" outlineLevel="1">
      <c r="A39" s="307"/>
      <c r="B39" s="263"/>
      <c r="C39" s="302" t="s">
        <v>954</v>
      </c>
      <c r="D39" s="268"/>
      <c r="E39" s="274"/>
      <c r="F39" s="284"/>
      <c r="G39" s="284"/>
      <c r="H39" s="283"/>
      <c r="I39" s="31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955</v>
      </c>
      <c r="D40" s="268"/>
      <c r="E40" s="274"/>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969</v>
      </c>
      <c r="D41" s="268"/>
      <c r="E41" s="274">
        <v>472.05032999999997</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970</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11">
        <v>7</v>
      </c>
      <c r="B43" s="262" t="s">
        <v>971</v>
      </c>
      <c r="C43" s="301" t="s">
        <v>972</v>
      </c>
      <c r="D43" s="267" t="s">
        <v>469</v>
      </c>
      <c r="E43" s="273">
        <v>78.675049999999999</v>
      </c>
      <c r="F43" s="286"/>
      <c r="G43" s="284">
        <f>ROUND(E43*F43,2)</f>
        <v>0</v>
      </c>
      <c r="H43" s="283" t="s">
        <v>458</v>
      </c>
      <c r="I43" s="313" t="s">
        <v>227</v>
      </c>
      <c r="J43" s="32"/>
      <c r="K43" s="32"/>
      <c r="L43" s="32"/>
      <c r="M43" s="32"/>
      <c r="N43" s="32"/>
      <c r="O43" s="32"/>
      <c r="P43" s="32"/>
      <c r="Q43" s="32"/>
      <c r="R43" s="32"/>
      <c r="S43" s="32"/>
      <c r="T43" s="32"/>
      <c r="U43" s="32"/>
      <c r="V43" s="32"/>
      <c r="W43" s="32"/>
      <c r="X43" s="32"/>
      <c r="Y43" s="32"/>
      <c r="Z43" s="32"/>
      <c r="AA43" s="32"/>
      <c r="AB43" s="32"/>
      <c r="AC43" s="32"/>
      <c r="AD43" s="32"/>
      <c r="AE43" s="32" t="s">
        <v>228</v>
      </c>
      <c r="AF43" s="32"/>
      <c r="AG43" s="32"/>
      <c r="AH43" s="32"/>
      <c r="AI43" s="32"/>
      <c r="AJ43" s="32"/>
      <c r="AK43" s="32"/>
      <c r="AL43" s="32"/>
      <c r="AM43" s="32">
        <v>15</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7"/>
      <c r="B44" s="263"/>
      <c r="C44" s="302" t="s">
        <v>953</v>
      </c>
      <c r="D44" s="268"/>
      <c r="E44" s="274"/>
      <c r="F44" s="284"/>
      <c r="G44" s="284"/>
      <c r="H44" s="283"/>
      <c r="I44" s="31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ht="20.399999999999999" outlineLevel="1">
      <c r="A45" s="307"/>
      <c r="B45" s="263"/>
      <c r="C45" s="302" t="s">
        <v>954</v>
      </c>
      <c r="D45" s="268"/>
      <c r="E45" s="274"/>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955</v>
      </c>
      <c r="D46" s="268"/>
      <c r="E46" s="274"/>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ht="13.8" outlineLevel="1" thickBot="1">
      <c r="A47" s="323"/>
      <c r="B47" s="324"/>
      <c r="C47" s="325" t="s">
        <v>956</v>
      </c>
      <c r="D47" s="326"/>
      <c r="E47" s="327">
        <v>78.675049999999999</v>
      </c>
      <c r="F47" s="328"/>
      <c r="G47" s="328"/>
      <c r="H47" s="329"/>
      <c r="I47" s="330"/>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c r="A48" s="249"/>
      <c r="B48" s="264" t="s">
        <v>527</v>
      </c>
      <c r="C48" s="304" t="s">
        <v>527</v>
      </c>
      <c r="D48" s="270"/>
      <c r="E48" s="277"/>
      <c r="F48" s="291"/>
      <c r="G48" s="291"/>
      <c r="H48" s="292"/>
      <c r="I48" s="291"/>
    </row>
    <row r="49" spans="1:7" hidden="1">
      <c r="C49" s="104"/>
      <c r="D49" s="227"/>
    </row>
    <row r="50" spans="1:7" ht="13.8" hidden="1" thickBot="1">
      <c r="A50" s="293"/>
      <c r="B50" s="294" t="s">
        <v>528</v>
      </c>
      <c r="C50" s="305"/>
      <c r="D50" s="295"/>
      <c r="E50" s="296"/>
      <c r="F50" s="296"/>
      <c r="G50" s="297">
        <f>F8</f>
        <v>0</v>
      </c>
    </row>
    <row r="51" spans="1:7">
      <c r="D51" s="227"/>
    </row>
    <row r="52" spans="1:7">
      <c r="D52" s="227"/>
    </row>
    <row r="53" spans="1:7">
      <c r="D53" s="227"/>
    </row>
    <row r="54" spans="1:7">
      <c r="D54" s="227"/>
    </row>
    <row r="55" spans="1:7">
      <c r="D55" s="227"/>
    </row>
    <row r="56" spans="1:7">
      <c r="D56" s="227"/>
    </row>
    <row r="57" spans="1:7">
      <c r="D57" s="227"/>
    </row>
    <row r="58" spans="1:7">
      <c r="D58" s="227"/>
    </row>
    <row r="59" spans="1:7">
      <c r="D59" s="227"/>
    </row>
    <row r="60" spans="1:7">
      <c r="D60" s="227"/>
    </row>
    <row r="61" spans="1:7">
      <c r="D61" s="227"/>
    </row>
    <row r="62" spans="1:7">
      <c r="D62" s="227"/>
    </row>
    <row r="63" spans="1:7">
      <c r="D63" s="227"/>
    </row>
    <row r="64" spans="1:7">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
    <mergeCell ref="B13:G13"/>
    <mergeCell ref="B19:G19"/>
    <mergeCell ref="C21:G21"/>
    <mergeCell ref="B31:G31"/>
    <mergeCell ref="B42:G42"/>
    <mergeCell ref="A1:G1"/>
    <mergeCell ref="C7:G7"/>
    <mergeCell ref="F8:G8"/>
    <mergeCell ref="B9:G9"/>
    <mergeCell ref="B10:G10"/>
    <mergeCell ref="B12:G12"/>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200</v>
      </c>
      <c r="C4" s="255" t="s">
        <v>201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SUMIF(AM8:AM15,AN5,G8:G15)</f>
        <v>0</v>
      </c>
      <c r="AO6">
        <f>SUMIF(AM8:AM15,AO5,G8:G15)</f>
        <v>0</v>
      </c>
    </row>
    <row r="7" spans="1:60">
      <c r="A7" s="315"/>
      <c r="B7" s="316" t="s">
        <v>216</v>
      </c>
      <c r="C7" s="317" t="s">
        <v>217</v>
      </c>
      <c r="D7" s="318"/>
      <c r="E7" s="319"/>
      <c r="F7" s="320"/>
      <c r="G7" s="320"/>
      <c r="H7" s="321"/>
      <c r="I7" s="322"/>
    </row>
    <row r="8" spans="1:60">
      <c r="A8" s="306" t="s">
        <v>218</v>
      </c>
      <c r="B8" s="261" t="s">
        <v>138</v>
      </c>
      <c r="C8" s="298" t="s">
        <v>139</v>
      </c>
      <c r="D8" s="265"/>
      <c r="E8" s="271"/>
      <c r="F8" s="278">
        <f>SUM(G9:G12)</f>
        <v>0</v>
      </c>
      <c r="G8" s="279"/>
      <c r="H8" s="280"/>
      <c r="I8" s="312"/>
      <c r="AE8" t="s">
        <v>219</v>
      </c>
    </row>
    <row r="9" spans="1:60" outlineLevel="1">
      <c r="A9" s="307"/>
      <c r="B9" s="258" t="s">
        <v>973</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974</v>
      </c>
      <c r="C10" s="301" t="s">
        <v>975</v>
      </c>
      <c r="D10" s="267" t="s">
        <v>235</v>
      </c>
      <c r="E10" s="273">
        <v>71.849999999999994</v>
      </c>
      <c r="F10" s="286"/>
      <c r="G10" s="284">
        <f>ROUND(E10*F10,2)</f>
        <v>0</v>
      </c>
      <c r="H10" s="283" t="s">
        <v>458</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976</v>
      </c>
      <c r="D11" s="268"/>
      <c r="E11" s="274"/>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323"/>
      <c r="B12" s="324"/>
      <c r="C12" s="325" t="s">
        <v>977</v>
      </c>
      <c r="D12" s="326"/>
      <c r="E12" s="327">
        <v>71.849999999999994</v>
      </c>
      <c r="F12" s="328"/>
      <c r="G12" s="328"/>
      <c r="H12" s="329"/>
      <c r="I12" s="330"/>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49"/>
      <c r="B13" s="264" t="s">
        <v>527</v>
      </c>
      <c r="C13" s="304" t="s">
        <v>527</v>
      </c>
      <c r="D13" s="270"/>
      <c r="E13" s="277"/>
      <c r="F13" s="291"/>
      <c r="G13" s="291"/>
      <c r="H13" s="292"/>
      <c r="I13" s="291"/>
    </row>
    <row r="14" spans="1:60" hidden="1">
      <c r="C14" s="104"/>
      <c r="D14" s="227"/>
    </row>
    <row r="15" spans="1:60" ht="13.8" hidden="1" thickBot="1">
      <c r="A15" s="293"/>
      <c r="B15" s="294" t="s">
        <v>528</v>
      </c>
      <c r="C15" s="305"/>
      <c r="D15" s="295"/>
      <c r="E15" s="296"/>
      <c r="F15" s="296"/>
      <c r="G15" s="297">
        <f>F8</f>
        <v>0</v>
      </c>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202</v>
      </c>
      <c r="C4" s="255" t="s">
        <v>203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SUMIF(AM8:AM13,AN5,G8:G13)</f>
        <v>0</v>
      </c>
      <c r="AO6">
        <f>SUMIF(AM8:AM13,AO5,G8:G13)</f>
        <v>0</v>
      </c>
    </row>
    <row r="7" spans="1:60">
      <c r="A7" s="315"/>
      <c r="B7" s="316" t="s">
        <v>216</v>
      </c>
      <c r="C7" s="317" t="s">
        <v>217</v>
      </c>
      <c r="D7" s="351"/>
      <c r="E7" s="319"/>
      <c r="F7" s="320"/>
      <c r="G7" s="320"/>
      <c r="H7" s="321"/>
      <c r="I7" s="322"/>
    </row>
    <row r="8" spans="1:60">
      <c r="A8" s="306" t="s">
        <v>218</v>
      </c>
      <c r="B8" s="261" t="s">
        <v>136</v>
      </c>
      <c r="C8" s="298" t="s">
        <v>137</v>
      </c>
      <c r="D8" s="348"/>
      <c r="E8" s="271"/>
      <c r="F8" s="278">
        <f>SUM(G9:G10)</f>
        <v>0</v>
      </c>
      <c r="G8" s="279"/>
      <c r="H8" s="280"/>
      <c r="I8" s="312"/>
      <c r="AE8" t="s">
        <v>219</v>
      </c>
    </row>
    <row r="9" spans="1:60" outlineLevel="1">
      <c r="A9" s="311">
        <v>1</v>
      </c>
      <c r="B9" s="262" t="s">
        <v>978</v>
      </c>
      <c r="C9" s="301" t="s">
        <v>979</v>
      </c>
      <c r="D9" s="349" t="s">
        <v>225</v>
      </c>
      <c r="E9" s="273">
        <v>2</v>
      </c>
      <c r="F9" s="286"/>
      <c r="G9" s="284">
        <f>ROUND(E9*F9,2)</f>
        <v>0</v>
      </c>
      <c r="H9" s="283"/>
      <c r="I9" s="313" t="s">
        <v>257</v>
      </c>
      <c r="J9" s="32"/>
      <c r="K9" s="32"/>
      <c r="L9" s="32"/>
      <c r="M9" s="32"/>
      <c r="N9" s="32"/>
      <c r="O9" s="32"/>
      <c r="P9" s="32"/>
      <c r="Q9" s="32"/>
      <c r="R9" s="32"/>
      <c r="S9" s="32"/>
      <c r="T9" s="32"/>
      <c r="U9" s="32"/>
      <c r="V9" s="32"/>
      <c r="W9" s="32"/>
      <c r="X9" s="32"/>
      <c r="Y9" s="32"/>
      <c r="Z9" s="32"/>
      <c r="AA9" s="32"/>
      <c r="AB9" s="32"/>
      <c r="AC9" s="32"/>
      <c r="AD9" s="32"/>
      <c r="AE9" s="32" t="s">
        <v>258</v>
      </c>
      <c r="AF9" s="32" t="s">
        <v>259</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25" t="s">
        <v>980</v>
      </c>
      <c r="D10" s="352"/>
      <c r="E10" s="327">
        <v>2</v>
      </c>
      <c r="F10" s="328"/>
      <c r="G10" s="328"/>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49"/>
      <c r="B11" s="264" t="s">
        <v>527</v>
      </c>
      <c r="C11" s="304" t="s">
        <v>527</v>
      </c>
      <c r="D11" s="350"/>
      <c r="E11" s="277"/>
      <c r="F11" s="291"/>
      <c r="G11" s="291"/>
      <c r="H11" s="292"/>
      <c r="I11" s="291"/>
    </row>
    <row r="12" spans="1:60" hidden="1">
      <c r="C12" s="104"/>
      <c r="D12" s="227"/>
    </row>
    <row r="13" spans="1:60" ht="13.8" hidden="1" thickBot="1">
      <c r="A13" s="293"/>
      <c r="B13" s="294" t="s">
        <v>528</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204</v>
      </c>
      <c r="C4" s="255" t="s">
        <v>205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SUMIF(AM8:AM12,AN5,G8:G12)</f>
        <v>0</v>
      </c>
      <c r="AO6">
        <f>SUMIF(AM8:AM12,AO5,G8:G12)</f>
        <v>0</v>
      </c>
    </row>
    <row r="7" spans="1:60">
      <c r="A7" s="315"/>
      <c r="B7" s="316" t="s">
        <v>216</v>
      </c>
      <c r="C7" s="317" t="s">
        <v>217</v>
      </c>
      <c r="D7" s="351"/>
      <c r="E7" s="319"/>
      <c r="F7" s="320"/>
      <c r="G7" s="320"/>
      <c r="H7" s="321"/>
      <c r="I7" s="322"/>
    </row>
    <row r="8" spans="1:60">
      <c r="A8" s="306" t="s">
        <v>218</v>
      </c>
      <c r="B8" s="261" t="s">
        <v>150</v>
      </c>
      <c r="C8" s="298" t="s">
        <v>151</v>
      </c>
      <c r="D8" s="348"/>
      <c r="E8" s="271"/>
      <c r="F8" s="278">
        <f>SUM(G9:G9)</f>
        <v>0</v>
      </c>
      <c r="G8" s="279"/>
      <c r="H8" s="280"/>
      <c r="I8" s="312"/>
      <c r="AE8" t="s">
        <v>219</v>
      </c>
    </row>
    <row r="9" spans="1:60" ht="13.8" outlineLevel="1" thickBot="1">
      <c r="A9" s="353">
        <v>1</v>
      </c>
      <c r="B9" s="354" t="s">
        <v>981</v>
      </c>
      <c r="C9" s="355" t="s">
        <v>982</v>
      </c>
      <c r="D9" s="356" t="s">
        <v>983</v>
      </c>
      <c r="E9" s="357">
        <v>1</v>
      </c>
      <c r="F9" s="358"/>
      <c r="G9" s="328">
        <f>ROUND(E9*F9,2)</f>
        <v>0</v>
      </c>
      <c r="H9" s="329"/>
      <c r="I9" s="330" t="s">
        <v>257</v>
      </c>
      <c r="J9" s="32"/>
      <c r="K9" s="32"/>
      <c r="L9" s="32"/>
      <c r="M9" s="32"/>
      <c r="N9" s="32"/>
      <c r="O9" s="32"/>
      <c r="P9" s="32"/>
      <c r="Q9" s="32"/>
      <c r="R9" s="32"/>
      <c r="S9" s="32"/>
      <c r="T9" s="32"/>
      <c r="U9" s="32"/>
      <c r="V9" s="32"/>
      <c r="W9" s="32"/>
      <c r="X9" s="32"/>
      <c r="Y9" s="32"/>
      <c r="Z9" s="32"/>
      <c r="AA9" s="32"/>
      <c r="AB9" s="32"/>
      <c r="AC9" s="32"/>
      <c r="AD9" s="32"/>
      <c r="AE9" s="32" t="s">
        <v>258</v>
      </c>
      <c r="AF9" s="32" t="s">
        <v>259</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49"/>
      <c r="B10" s="264" t="s">
        <v>527</v>
      </c>
      <c r="C10" s="304" t="s">
        <v>527</v>
      </c>
      <c r="D10" s="350"/>
      <c r="E10" s="277"/>
      <c r="F10" s="291"/>
      <c r="G10" s="291"/>
      <c r="H10" s="292"/>
      <c r="I10" s="291"/>
    </row>
    <row r="11" spans="1:60" hidden="1">
      <c r="C11" s="104"/>
      <c r="D11" s="227"/>
    </row>
    <row r="12" spans="1:60" ht="13.8" hidden="1" thickBot="1">
      <c r="A12" s="293"/>
      <c r="B12" s="294" t="s">
        <v>528</v>
      </c>
      <c r="C12" s="305"/>
      <c r="D12" s="295"/>
      <c r="E12" s="296"/>
      <c r="F12" s="296"/>
      <c r="G12" s="297">
        <f>F8</f>
        <v>0</v>
      </c>
    </row>
    <row r="13" spans="1:60">
      <c r="D13" s="227"/>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206</v>
      </c>
      <c r="C4" s="255" t="s">
        <v>207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SUMIF(AM8:AM13,AN5,G8:G13)</f>
        <v>0</v>
      </c>
      <c r="AO6">
        <f>SUMIF(AM8:AM13,AO5,G8:G13)</f>
        <v>0</v>
      </c>
    </row>
    <row r="7" spans="1:60">
      <c r="A7" s="315"/>
      <c r="B7" s="316" t="s">
        <v>216</v>
      </c>
      <c r="C7" s="317" t="s">
        <v>217</v>
      </c>
      <c r="D7" s="318"/>
      <c r="E7" s="319"/>
      <c r="F7" s="320"/>
      <c r="G7" s="320"/>
      <c r="H7" s="321"/>
      <c r="I7" s="322"/>
    </row>
    <row r="8" spans="1:60">
      <c r="A8" s="306" t="s">
        <v>218</v>
      </c>
      <c r="B8" s="261" t="s">
        <v>170</v>
      </c>
      <c r="C8" s="298" t="s">
        <v>171</v>
      </c>
      <c r="D8" s="265"/>
      <c r="E8" s="271"/>
      <c r="F8" s="278">
        <f>SUM(G9:G10)</f>
        <v>0</v>
      </c>
      <c r="G8" s="279"/>
      <c r="H8" s="280"/>
      <c r="I8" s="312"/>
      <c r="AE8" t="s">
        <v>219</v>
      </c>
    </row>
    <row r="9" spans="1:60" outlineLevel="1">
      <c r="A9" s="311">
        <v>1</v>
      </c>
      <c r="B9" s="262" t="s">
        <v>984</v>
      </c>
      <c r="C9" s="301" t="s">
        <v>985</v>
      </c>
      <c r="D9" s="267" t="s">
        <v>986</v>
      </c>
      <c r="E9" s="273">
        <v>1</v>
      </c>
      <c r="F9" s="286"/>
      <c r="G9" s="284">
        <f>ROUND(E9*F9,2)</f>
        <v>0</v>
      </c>
      <c r="H9" s="283"/>
      <c r="I9" s="313" t="s">
        <v>987</v>
      </c>
      <c r="J9" s="32"/>
      <c r="K9" s="32"/>
      <c r="L9" s="32"/>
      <c r="M9" s="32"/>
      <c r="N9" s="32"/>
      <c r="O9" s="32"/>
      <c r="P9" s="32"/>
      <c r="Q9" s="32"/>
      <c r="R9" s="32"/>
      <c r="S9" s="32"/>
      <c r="T9" s="32"/>
      <c r="U9" s="32"/>
      <c r="V9" s="32"/>
      <c r="W9" s="32"/>
      <c r="X9" s="32"/>
      <c r="Y9" s="32"/>
      <c r="Z9" s="32"/>
      <c r="AA9" s="32"/>
      <c r="AB9" s="32"/>
      <c r="AC9" s="32"/>
      <c r="AD9" s="32"/>
      <c r="AE9" s="32" t="s">
        <v>228</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59" t="s">
        <v>988</v>
      </c>
      <c r="D10" s="360"/>
      <c r="E10" s="361"/>
      <c r="F10" s="362"/>
      <c r="G10" s="363"/>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51" t="str">
        <f>C10</f>
        <v>Náklady spojené s povinnou publicitou.</v>
      </c>
      <c r="BB10" s="32"/>
      <c r="BC10" s="32"/>
      <c r="BD10" s="32"/>
      <c r="BE10" s="32"/>
      <c r="BF10" s="32"/>
      <c r="BG10" s="32"/>
      <c r="BH10" s="32"/>
    </row>
    <row r="11" spans="1:60">
      <c r="A11" s="249"/>
      <c r="B11" s="264" t="s">
        <v>527</v>
      </c>
      <c r="C11" s="304" t="s">
        <v>527</v>
      </c>
      <c r="D11" s="270"/>
      <c r="E11" s="277"/>
      <c r="F11" s="291"/>
      <c r="G11" s="291"/>
      <c r="H11" s="292"/>
      <c r="I11" s="291"/>
    </row>
    <row r="12" spans="1:60" hidden="1">
      <c r="C12" s="104"/>
      <c r="D12" s="227"/>
    </row>
    <row r="13" spans="1:60" ht="13.8" hidden="1" thickBot="1">
      <c r="A13" s="293"/>
      <c r="B13" s="294" t="s">
        <v>528</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208</v>
      </c>
      <c r="C4" s="255" t="s">
        <v>209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SUMIF(AM8:AM355,AN5,G8:G355)</f>
        <v>0</v>
      </c>
      <c r="AO6">
        <f>SUMIF(AM8:AM355,AO5,G8:G355)</f>
        <v>0</v>
      </c>
    </row>
    <row r="7" spans="1:60">
      <c r="A7" s="315"/>
      <c r="B7" s="316" t="s">
        <v>216</v>
      </c>
      <c r="C7" s="317" t="s">
        <v>217</v>
      </c>
      <c r="D7" s="318"/>
      <c r="E7" s="319"/>
      <c r="F7" s="320"/>
      <c r="G7" s="320"/>
      <c r="H7" s="321"/>
      <c r="I7" s="322"/>
    </row>
    <row r="8" spans="1:60">
      <c r="A8" s="306" t="s">
        <v>218</v>
      </c>
      <c r="B8" s="261" t="s">
        <v>114</v>
      </c>
      <c r="C8" s="298" t="s">
        <v>115</v>
      </c>
      <c r="D8" s="265"/>
      <c r="E8" s="271"/>
      <c r="F8" s="278">
        <f>SUM(G9:G13)</f>
        <v>0</v>
      </c>
      <c r="G8" s="279"/>
      <c r="H8" s="280"/>
      <c r="I8" s="312"/>
      <c r="AE8" t="s">
        <v>219</v>
      </c>
    </row>
    <row r="9" spans="1:60" outlineLevel="1">
      <c r="A9" s="307"/>
      <c r="B9" s="258" t="s">
        <v>989</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990</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991</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992</v>
      </c>
      <c r="C12" s="301" t="s">
        <v>993</v>
      </c>
      <c r="D12" s="267" t="s">
        <v>235</v>
      </c>
      <c r="E12" s="273">
        <v>30</v>
      </c>
      <c r="F12" s="286"/>
      <c r="G12" s="284">
        <f>ROUND(E12*F12,2)</f>
        <v>0</v>
      </c>
      <c r="H12" s="283" t="s">
        <v>994</v>
      </c>
      <c r="I12" s="313" t="s">
        <v>227</v>
      </c>
      <c r="J12" s="32"/>
      <c r="K12" s="32"/>
      <c r="L12" s="32"/>
      <c r="M12" s="32"/>
      <c r="N12" s="32"/>
      <c r="O12" s="32"/>
      <c r="P12" s="32"/>
      <c r="Q12" s="32"/>
      <c r="R12" s="32"/>
      <c r="S12" s="32"/>
      <c r="T12" s="32"/>
      <c r="U12" s="32"/>
      <c r="V12" s="32"/>
      <c r="W12" s="32"/>
      <c r="X12" s="32"/>
      <c r="Y12" s="32"/>
      <c r="Z12" s="32"/>
      <c r="AA12" s="32"/>
      <c r="AB12" s="32"/>
      <c r="AC12" s="32"/>
      <c r="AD12" s="32"/>
      <c r="AE12" s="32" t="s">
        <v>228</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995</v>
      </c>
      <c r="D13" s="268"/>
      <c r="E13" s="274">
        <v>30</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c r="A14" s="306" t="s">
        <v>218</v>
      </c>
      <c r="B14" s="261" t="s">
        <v>116</v>
      </c>
      <c r="C14" s="298" t="s">
        <v>117</v>
      </c>
      <c r="D14" s="265"/>
      <c r="E14" s="271"/>
      <c r="F14" s="287">
        <f>SUM(G15:G22)</f>
        <v>0</v>
      </c>
      <c r="G14" s="288"/>
      <c r="H14" s="280"/>
      <c r="I14" s="312"/>
      <c r="AE14" t="s">
        <v>219</v>
      </c>
    </row>
    <row r="15" spans="1:60" outlineLevel="1">
      <c r="A15" s="307"/>
      <c r="B15" s="258" t="s">
        <v>996</v>
      </c>
      <c r="C15" s="299"/>
      <c r="D15" s="266"/>
      <c r="E15" s="272"/>
      <c r="F15" s="281"/>
      <c r="G15" s="282"/>
      <c r="H15" s="283"/>
      <c r="I15" s="31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997</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222</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11">
        <v>2</v>
      </c>
      <c r="B17" s="262" t="s">
        <v>998</v>
      </c>
      <c r="C17" s="301" t="s">
        <v>999</v>
      </c>
      <c r="D17" s="267" t="s">
        <v>235</v>
      </c>
      <c r="E17" s="273">
        <v>84</v>
      </c>
      <c r="F17" s="286"/>
      <c r="G17" s="284">
        <f>ROUND(E17*F17,2)</f>
        <v>0</v>
      </c>
      <c r="H17" s="283" t="s">
        <v>1000</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2" t="s">
        <v>1001</v>
      </c>
      <c r="D18" s="268"/>
      <c r="E18" s="274">
        <v>84</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11">
        <v>3</v>
      </c>
      <c r="B19" s="262" t="s">
        <v>1002</v>
      </c>
      <c r="C19" s="301" t="s">
        <v>1003</v>
      </c>
      <c r="D19" s="267" t="s">
        <v>235</v>
      </c>
      <c r="E19" s="273">
        <v>84</v>
      </c>
      <c r="F19" s="286"/>
      <c r="G19" s="284">
        <f>ROUND(E19*F19,2)</f>
        <v>0</v>
      </c>
      <c r="H19" s="283"/>
      <c r="I19" s="313" t="s">
        <v>227</v>
      </c>
      <c r="J19" s="32"/>
      <c r="K19" s="32"/>
      <c r="L19" s="32"/>
      <c r="M19" s="32"/>
      <c r="N19" s="32"/>
      <c r="O19" s="32"/>
      <c r="P19" s="32"/>
      <c r="Q19" s="32"/>
      <c r="R19" s="32"/>
      <c r="S19" s="32"/>
      <c r="T19" s="32"/>
      <c r="U19" s="32"/>
      <c r="V19" s="32"/>
      <c r="W19" s="32"/>
      <c r="X19" s="32"/>
      <c r="Y19" s="32"/>
      <c r="Z19" s="32"/>
      <c r="AA19" s="32"/>
      <c r="AB19" s="32"/>
      <c r="AC19" s="32"/>
      <c r="AD19" s="32"/>
      <c r="AE19" s="32" t="s">
        <v>228</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1004</v>
      </c>
      <c r="D20" s="268"/>
      <c r="E20" s="274">
        <v>84</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1">
        <v>4</v>
      </c>
      <c r="B21" s="262" t="s">
        <v>1005</v>
      </c>
      <c r="C21" s="301" t="s">
        <v>1006</v>
      </c>
      <c r="D21" s="267" t="s">
        <v>1007</v>
      </c>
      <c r="E21" s="273">
        <v>2.5956000000000001</v>
      </c>
      <c r="F21" s="286"/>
      <c r="G21" s="284">
        <f>ROUND(E21*F21,2)</f>
        <v>0</v>
      </c>
      <c r="H21" s="283" t="s">
        <v>317</v>
      </c>
      <c r="I21" s="313" t="s">
        <v>227</v>
      </c>
      <c r="J21" s="32"/>
      <c r="K21" s="32"/>
      <c r="L21" s="32"/>
      <c r="M21" s="32"/>
      <c r="N21" s="32"/>
      <c r="O21" s="32"/>
      <c r="P21" s="32"/>
      <c r="Q21" s="32"/>
      <c r="R21" s="32"/>
      <c r="S21" s="32"/>
      <c r="T21" s="32"/>
      <c r="U21" s="32"/>
      <c r="V21" s="32"/>
      <c r="W21" s="32"/>
      <c r="X21" s="32"/>
      <c r="Y21" s="32"/>
      <c r="Z21" s="32"/>
      <c r="AA21" s="32"/>
      <c r="AB21" s="32"/>
      <c r="AC21" s="32"/>
      <c r="AD21" s="32"/>
      <c r="AE21" s="32" t="s">
        <v>228</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1008</v>
      </c>
      <c r="D22" s="268"/>
      <c r="E22" s="274">
        <v>2.5956000000000001</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c r="A23" s="306" t="s">
        <v>218</v>
      </c>
      <c r="B23" s="261" t="s">
        <v>122</v>
      </c>
      <c r="C23" s="298" t="s">
        <v>123</v>
      </c>
      <c r="D23" s="265"/>
      <c r="E23" s="271"/>
      <c r="F23" s="287">
        <f>SUM(G24:G45)</f>
        <v>0</v>
      </c>
      <c r="G23" s="288"/>
      <c r="H23" s="280"/>
      <c r="I23" s="312"/>
      <c r="AE23" t="s">
        <v>219</v>
      </c>
    </row>
    <row r="24" spans="1:60" outlineLevel="1">
      <c r="A24" s="307"/>
      <c r="B24" s="258" t="s">
        <v>1009</v>
      </c>
      <c r="C24" s="299"/>
      <c r="D24" s="266"/>
      <c r="E24" s="272"/>
      <c r="F24" s="281"/>
      <c r="G24" s="282"/>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1010</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c r="AD25" s="32"/>
      <c r="AE25" s="32" t="s">
        <v>222</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1011</v>
      </c>
      <c r="C26" s="301" t="s">
        <v>1012</v>
      </c>
      <c r="D26" s="267" t="s">
        <v>469</v>
      </c>
      <c r="E26" s="273">
        <v>2.656E-2</v>
      </c>
      <c r="F26" s="286"/>
      <c r="G26" s="284">
        <f>ROUND(E26*F26,2)</f>
        <v>0</v>
      </c>
      <c r="H26" s="283" t="s">
        <v>226</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1013</v>
      </c>
      <c r="D27" s="268"/>
      <c r="E27" s="274">
        <v>2.656E-2</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1014</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1015</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c r="AD29" s="32"/>
      <c r="AE29" s="32" t="s">
        <v>222</v>
      </c>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1016</v>
      </c>
      <c r="C30" s="301" t="s">
        <v>1017</v>
      </c>
      <c r="D30" s="267" t="s">
        <v>235</v>
      </c>
      <c r="E30" s="273">
        <v>0.32</v>
      </c>
      <c r="F30" s="286"/>
      <c r="G30" s="284">
        <f>ROUND(E30*F30,2)</f>
        <v>0</v>
      </c>
      <c r="H30" s="283" t="s">
        <v>236</v>
      </c>
      <c r="I30" s="313" t="s">
        <v>227</v>
      </c>
      <c r="J30" s="32"/>
      <c r="K30" s="32"/>
      <c r="L30" s="32"/>
      <c r="M30" s="32"/>
      <c r="N30" s="32"/>
      <c r="O30" s="32"/>
      <c r="P30" s="32"/>
      <c r="Q30" s="32"/>
      <c r="R30" s="32"/>
      <c r="S30" s="32"/>
      <c r="T30" s="32"/>
      <c r="U30" s="32"/>
      <c r="V30" s="32"/>
      <c r="W30" s="32"/>
      <c r="X30" s="32"/>
      <c r="Y30" s="32"/>
      <c r="Z30" s="32"/>
      <c r="AA30" s="32"/>
      <c r="AB30" s="32"/>
      <c r="AC30" s="32"/>
      <c r="AD30" s="32"/>
      <c r="AE30" s="32" t="s">
        <v>228</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1018</v>
      </c>
      <c r="D31" s="268"/>
      <c r="E31" s="274">
        <v>0.32</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1019</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1020</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222</v>
      </c>
      <c r="AF33" s="32"/>
      <c r="AG33" s="32"/>
      <c r="AH33" s="32"/>
      <c r="AI33" s="32"/>
      <c r="AJ33" s="32"/>
      <c r="AK33" s="32"/>
      <c r="AL33" s="32"/>
      <c r="AM33" s="32"/>
      <c r="AN33" s="32"/>
      <c r="AO33" s="32"/>
      <c r="AP33" s="32"/>
      <c r="AQ33" s="32"/>
      <c r="AR33" s="32"/>
      <c r="AS33" s="32"/>
      <c r="AT33" s="32"/>
      <c r="AU33" s="32"/>
      <c r="AV33" s="32"/>
      <c r="AW33" s="32"/>
      <c r="AX33" s="32"/>
      <c r="AY33" s="32"/>
      <c r="AZ33" s="251" t="str">
        <f>B33</f>
        <v>ve vybouraných otvorech, s vysekáním kapes pro zavázání, z jakýchkoliv cihel, z pomocného pracovního lešení o výšce podlahy do 1900 mm a pro zatížení do 1,5 kPa,</v>
      </c>
      <c r="BA33" s="32"/>
      <c r="BB33" s="32"/>
      <c r="BC33" s="32"/>
      <c r="BD33" s="32"/>
      <c r="BE33" s="32"/>
      <c r="BF33" s="32"/>
      <c r="BG33" s="32"/>
      <c r="BH33" s="32"/>
    </row>
    <row r="34" spans="1:60" outlineLevel="1">
      <c r="A34" s="311">
        <v>7</v>
      </c>
      <c r="B34" s="262" t="s">
        <v>1021</v>
      </c>
      <c r="C34" s="301" t="s">
        <v>1022</v>
      </c>
      <c r="D34" s="267" t="s">
        <v>235</v>
      </c>
      <c r="E34" s="273">
        <v>2.4239999999999999</v>
      </c>
      <c r="F34" s="286"/>
      <c r="G34" s="284">
        <f>ROUND(E34*F34,2)</f>
        <v>0</v>
      </c>
      <c r="H34" s="283" t="s">
        <v>226</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1023</v>
      </c>
      <c r="D35" s="268"/>
      <c r="E35" s="274">
        <v>2.4239999999999999</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1024</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1025</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1026</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8</v>
      </c>
      <c r="B39" s="262" t="s">
        <v>1027</v>
      </c>
      <c r="C39" s="301" t="s">
        <v>1028</v>
      </c>
      <c r="D39" s="267" t="s">
        <v>376</v>
      </c>
      <c r="E39" s="273">
        <v>5.48</v>
      </c>
      <c r="F39" s="286"/>
      <c r="G39" s="284">
        <f>ROUND(E39*F39,2)</f>
        <v>0</v>
      </c>
      <c r="H39" s="283" t="s">
        <v>236</v>
      </c>
      <c r="I39" s="313" t="s">
        <v>227</v>
      </c>
      <c r="J39" s="32"/>
      <c r="K39" s="32"/>
      <c r="L39" s="32"/>
      <c r="M39" s="32"/>
      <c r="N39" s="32"/>
      <c r="O39" s="32"/>
      <c r="P39" s="32"/>
      <c r="Q39" s="32"/>
      <c r="R39" s="32"/>
      <c r="S39" s="32"/>
      <c r="T39" s="32"/>
      <c r="U39" s="32"/>
      <c r="V39" s="32"/>
      <c r="W39" s="32"/>
      <c r="X39" s="32"/>
      <c r="Y39" s="32"/>
      <c r="Z39" s="32"/>
      <c r="AA39" s="32"/>
      <c r="AB39" s="32"/>
      <c r="AC39" s="32"/>
      <c r="AD39" s="32"/>
      <c r="AE39" s="32" t="s">
        <v>228</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1029</v>
      </c>
      <c r="D40" s="268"/>
      <c r="E40" s="274">
        <v>5.48</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1024</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1025</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1026</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9</v>
      </c>
      <c r="B44" s="262" t="s">
        <v>1030</v>
      </c>
      <c r="C44" s="301" t="s">
        <v>1031</v>
      </c>
      <c r="D44" s="267" t="s">
        <v>376</v>
      </c>
      <c r="E44" s="273">
        <v>21.04</v>
      </c>
      <c r="F44" s="286"/>
      <c r="G44" s="284">
        <f>ROUND(E44*F44,2)</f>
        <v>0</v>
      </c>
      <c r="H44" s="283" t="s">
        <v>236</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1032</v>
      </c>
      <c r="D45" s="268"/>
      <c r="E45" s="274">
        <v>21.04</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c r="A46" s="306" t="s">
        <v>218</v>
      </c>
      <c r="B46" s="261" t="s">
        <v>124</v>
      </c>
      <c r="C46" s="298" t="s">
        <v>125</v>
      </c>
      <c r="D46" s="265"/>
      <c r="E46" s="271"/>
      <c r="F46" s="287">
        <f>SUM(G47:G91)</f>
        <v>0</v>
      </c>
      <c r="G46" s="288"/>
      <c r="H46" s="280"/>
      <c r="I46" s="312"/>
      <c r="AE46" t="s">
        <v>219</v>
      </c>
    </row>
    <row r="47" spans="1:60" outlineLevel="1">
      <c r="A47" s="307"/>
      <c r="B47" s="258" t="s">
        <v>1033</v>
      </c>
      <c r="C47" s="299"/>
      <c r="D47" s="266"/>
      <c r="E47" s="272"/>
      <c r="F47" s="281"/>
      <c r="G47" s="282"/>
      <c r="H47" s="283"/>
      <c r="I47" s="313"/>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59" t="s">
        <v>221</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c r="AD48" s="32"/>
      <c r="AE48" s="32" t="s">
        <v>222</v>
      </c>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11">
        <v>10</v>
      </c>
      <c r="B49" s="262" t="s">
        <v>1034</v>
      </c>
      <c r="C49" s="301" t="s">
        <v>1035</v>
      </c>
      <c r="D49" s="267" t="s">
        <v>235</v>
      </c>
      <c r="E49" s="273">
        <v>29.361999999999998</v>
      </c>
      <c r="F49" s="286"/>
      <c r="G49" s="284">
        <f>ROUND(E49*F49,2)</f>
        <v>0</v>
      </c>
      <c r="H49" s="283" t="s">
        <v>226</v>
      </c>
      <c r="I49" s="313" t="s">
        <v>227</v>
      </c>
      <c r="J49" s="32"/>
      <c r="K49" s="32"/>
      <c r="L49" s="32"/>
      <c r="M49" s="32"/>
      <c r="N49" s="32"/>
      <c r="O49" s="32"/>
      <c r="P49" s="32"/>
      <c r="Q49" s="32"/>
      <c r="R49" s="32"/>
      <c r="S49" s="32"/>
      <c r="T49" s="32"/>
      <c r="U49" s="32"/>
      <c r="V49" s="32"/>
      <c r="W49" s="32"/>
      <c r="X49" s="32"/>
      <c r="Y49" s="32"/>
      <c r="Z49" s="32"/>
      <c r="AA49" s="32"/>
      <c r="AB49" s="32"/>
      <c r="AC49" s="32"/>
      <c r="AD49" s="32"/>
      <c r="AE49" s="32" t="s">
        <v>228</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798</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1036</v>
      </c>
      <c r="D51" s="268"/>
      <c r="E51" s="274">
        <v>29.361999999999998</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1037</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1038</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222</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11</v>
      </c>
      <c r="B54" s="262" t="s">
        <v>1039</v>
      </c>
      <c r="C54" s="301" t="s">
        <v>1040</v>
      </c>
      <c r="D54" s="267" t="s">
        <v>225</v>
      </c>
      <c r="E54" s="273">
        <v>5</v>
      </c>
      <c r="F54" s="286"/>
      <c r="G54" s="284">
        <f>ROUND(E54*F54,2)</f>
        <v>0</v>
      </c>
      <c r="H54" s="283" t="s">
        <v>226</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1041</v>
      </c>
      <c r="D55" s="268"/>
      <c r="E55" s="274">
        <v>3</v>
      </c>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1042</v>
      </c>
      <c r="D56" s="268"/>
      <c r="E56" s="274">
        <v>2</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1043</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1038</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c r="AD58" s="32"/>
      <c r="AE58" s="32" t="s">
        <v>222</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1">
        <v>12</v>
      </c>
      <c r="B59" s="262" t="s">
        <v>1044</v>
      </c>
      <c r="C59" s="301" t="s">
        <v>1045</v>
      </c>
      <c r="D59" s="267" t="s">
        <v>225</v>
      </c>
      <c r="E59" s="273">
        <v>16</v>
      </c>
      <c r="F59" s="286"/>
      <c r="G59" s="284">
        <f>ROUND(E59*F59,2)</f>
        <v>0</v>
      </c>
      <c r="H59" s="283" t="s">
        <v>226</v>
      </c>
      <c r="I59" s="313" t="s">
        <v>227</v>
      </c>
      <c r="J59" s="32"/>
      <c r="K59" s="32"/>
      <c r="L59" s="32"/>
      <c r="M59" s="32"/>
      <c r="N59" s="32"/>
      <c r="O59" s="32"/>
      <c r="P59" s="32"/>
      <c r="Q59" s="32"/>
      <c r="R59" s="32"/>
      <c r="S59" s="32"/>
      <c r="T59" s="32"/>
      <c r="U59" s="32"/>
      <c r="V59" s="32"/>
      <c r="W59" s="32"/>
      <c r="X59" s="32"/>
      <c r="Y59" s="32"/>
      <c r="Z59" s="32"/>
      <c r="AA59" s="32"/>
      <c r="AB59" s="32"/>
      <c r="AC59" s="32"/>
      <c r="AD59" s="32"/>
      <c r="AE59" s="32" t="s">
        <v>228</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229</v>
      </c>
      <c r="D60" s="268"/>
      <c r="E60" s="274">
        <v>16</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11">
        <v>13</v>
      </c>
      <c r="B61" s="262" t="s">
        <v>1046</v>
      </c>
      <c r="C61" s="301" t="s">
        <v>1040</v>
      </c>
      <c r="D61" s="267" t="s">
        <v>225</v>
      </c>
      <c r="E61" s="273">
        <v>5</v>
      </c>
      <c r="F61" s="286"/>
      <c r="G61" s="284">
        <f>ROUND(E61*F61,2)</f>
        <v>0</v>
      </c>
      <c r="H61" s="283" t="s">
        <v>226</v>
      </c>
      <c r="I61" s="313" t="s">
        <v>227</v>
      </c>
      <c r="J61" s="32"/>
      <c r="K61" s="32"/>
      <c r="L61" s="32"/>
      <c r="M61" s="32"/>
      <c r="N61" s="32"/>
      <c r="O61" s="32"/>
      <c r="P61" s="32"/>
      <c r="Q61" s="32"/>
      <c r="R61" s="32"/>
      <c r="S61" s="32"/>
      <c r="T61" s="32"/>
      <c r="U61" s="32"/>
      <c r="V61" s="32"/>
      <c r="W61" s="32"/>
      <c r="X61" s="32"/>
      <c r="Y61" s="32"/>
      <c r="Z61" s="32"/>
      <c r="AA61" s="32"/>
      <c r="AB61" s="32"/>
      <c r="AC61" s="32"/>
      <c r="AD61" s="32"/>
      <c r="AE61" s="32" t="s">
        <v>228</v>
      </c>
      <c r="AF61" s="32"/>
      <c r="AG61" s="32"/>
      <c r="AH61" s="32"/>
      <c r="AI61" s="32"/>
      <c r="AJ61" s="32"/>
      <c r="AK61" s="32"/>
      <c r="AL61" s="32"/>
      <c r="AM61" s="32">
        <v>15</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1047</v>
      </c>
      <c r="D62" s="268"/>
      <c r="E62" s="274">
        <v>3</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1048</v>
      </c>
      <c r="D63" s="268"/>
      <c r="E63" s="274">
        <v>2</v>
      </c>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59" t="s">
        <v>540</v>
      </c>
      <c r="C64" s="300"/>
      <c r="D64" s="308"/>
      <c r="E64" s="309"/>
      <c r="F64" s="310"/>
      <c r="G64" s="285"/>
      <c r="H64" s="283"/>
      <c r="I64" s="313"/>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11">
        <v>14</v>
      </c>
      <c r="B65" s="262" t="s">
        <v>541</v>
      </c>
      <c r="C65" s="301" t="s">
        <v>542</v>
      </c>
      <c r="D65" s="267" t="s">
        <v>376</v>
      </c>
      <c r="E65" s="273">
        <v>88.92</v>
      </c>
      <c r="F65" s="286"/>
      <c r="G65" s="284">
        <f>ROUND(E65*F65,2)</f>
        <v>0</v>
      </c>
      <c r="H65" s="283" t="s">
        <v>226</v>
      </c>
      <c r="I65" s="313" t="s">
        <v>227</v>
      </c>
      <c r="J65" s="32"/>
      <c r="K65" s="32"/>
      <c r="L65" s="32"/>
      <c r="M65" s="32"/>
      <c r="N65" s="32"/>
      <c r="O65" s="32"/>
      <c r="P65" s="32"/>
      <c r="Q65" s="32"/>
      <c r="R65" s="32"/>
      <c r="S65" s="32"/>
      <c r="T65" s="32"/>
      <c r="U65" s="32"/>
      <c r="V65" s="32"/>
      <c r="W65" s="32"/>
      <c r="X65" s="32"/>
      <c r="Y65" s="32"/>
      <c r="Z65" s="32"/>
      <c r="AA65" s="32"/>
      <c r="AB65" s="32"/>
      <c r="AC65" s="32"/>
      <c r="AD65" s="32"/>
      <c r="AE65" s="32" t="s">
        <v>228</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1049</v>
      </c>
      <c r="D66" s="268"/>
      <c r="E66" s="274">
        <v>88.92</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1050</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ht="21" outlineLevel="1">
      <c r="A68" s="307"/>
      <c r="B68" s="259" t="s">
        <v>1051</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c r="AD68" s="32"/>
      <c r="AE68" s="32" t="s">
        <v>222</v>
      </c>
      <c r="AF68" s="32"/>
      <c r="AG68" s="32"/>
      <c r="AH68" s="32"/>
      <c r="AI68" s="32"/>
      <c r="AJ68" s="32"/>
      <c r="AK68" s="32"/>
      <c r="AL68" s="32"/>
      <c r="AM68" s="32"/>
      <c r="AN68" s="32"/>
      <c r="AO68" s="32"/>
      <c r="AP68" s="32"/>
      <c r="AQ68" s="32"/>
      <c r="AR68" s="32"/>
      <c r="AS68" s="32"/>
      <c r="AT68" s="32"/>
      <c r="AU68" s="32"/>
      <c r="AV68" s="32"/>
      <c r="AW68" s="32"/>
      <c r="AX68" s="32"/>
      <c r="AY68" s="32"/>
      <c r="AZ68" s="251" t="str">
        <f>B68</f>
        <v>vodorovných, šikmých, žebrových a klenutých a schodišťových konstrukcí, s nejnutnějším obroušením podkladu (pemzou apod.) a oprášením, s pomocným lešením o výšce podlahy do 1900 mm a pro zatížení do 1,5 kPa,</v>
      </c>
      <c r="BA68" s="32"/>
      <c r="BB68" s="32"/>
      <c r="BC68" s="32"/>
      <c r="BD68" s="32"/>
      <c r="BE68" s="32"/>
      <c r="BF68" s="32"/>
      <c r="BG68" s="32"/>
      <c r="BH68" s="32"/>
    </row>
    <row r="69" spans="1:60" outlineLevel="1">
      <c r="A69" s="311">
        <v>15</v>
      </c>
      <c r="B69" s="262" t="s">
        <v>1052</v>
      </c>
      <c r="C69" s="301" t="s">
        <v>1053</v>
      </c>
      <c r="D69" s="267" t="s">
        <v>235</v>
      </c>
      <c r="E69" s="273">
        <v>41.238799999999998</v>
      </c>
      <c r="F69" s="286"/>
      <c r="G69" s="284">
        <f>ROUND(E69*F69,2)</f>
        <v>0</v>
      </c>
      <c r="H69" s="283" t="s">
        <v>236</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1054</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1055</v>
      </c>
      <c r="D71" s="268"/>
      <c r="E71" s="274">
        <v>4.28</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1056</v>
      </c>
      <c r="D72" s="268"/>
      <c r="E72" s="274">
        <v>13.224</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1057</v>
      </c>
      <c r="D73" s="268"/>
      <c r="E73" s="274">
        <v>12.198</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1058</v>
      </c>
      <c r="D74" s="268"/>
      <c r="E74" s="274">
        <v>11.536799999999999</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1059</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59" t="s">
        <v>1060</v>
      </c>
      <c r="C76" s="300"/>
      <c r="D76" s="308"/>
      <c r="E76" s="309"/>
      <c r="F76" s="310"/>
      <c r="G76" s="285"/>
      <c r="H76" s="283"/>
      <c r="I76" s="313"/>
      <c r="J76" s="32"/>
      <c r="K76" s="32"/>
      <c r="L76" s="32"/>
      <c r="M76" s="32"/>
      <c r="N76" s="32"/>
      <c r="O76" s="32"/>
      <c r="P76" s="32"/>
      <c r="Q76" s="32"/>
      <c r="R76" s="32"/>
      <c r="S76" s="32"/>
      <c r="T76" s="32"/>
      <c r="U76" s="32"/>
      <c r="V76" s="32"/>
      <c r="W76" s="32"/>
      <c r="X76" s="32"/>
      <c r="Y76" s="32"/>
      <c r="Z76" s="32"/>
      <c r="AA76" s="32"/>
      <c r="AB76" s="32"/>
      <c r="AC76" s="32"/>
      <c r="AD76" s="32"/>
      <c r="AE76" s="32" t="s">
        <v>222</v>
      </c>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11">
        <v>16</v>
      </c>
      <c r="B77" s="262" t="s">
        <v>1061</v>
      </c>
      <c r="C77" s="301" t="s">
        <v>1062</v>
      </c>
      <c r="D77" s="267" t="s">
        <v>235</v>
      </c>
      <c r="E77" s="273">
        <v>120.67895</v>
      </c>
      <c r="F77" s="286"/>
      <c r="G77" s="284">
        <f>ROUND(E77*F77,2)</f>
        <v>0</v>
      </c>
      <c r="H77" s="283" t="s">
        <v>236</v>
      </c>
      <c r="I77" s="313" t="s">
        <v>227</v>
      </c>
      <c r="J77" s="32"/>
      <c r="K77" s="32"/>
      <c r="L77" s="32"/>
      <c r="M77" s="32"/>
      <c r="N77" s="32"/>
      <c r="O77" s="32"/>
      <c r="P77" s="32"/>
      <c r="Q77" s="32"/>
      <c r="R77" s="32"/>
      <c r="S77" s="32"/>
      <c r="T77" s="32"/>
      <c r="U77" s="32"/>
      <c r="V77" s="32"/>
      <c r="W77" s="32"/>
      <c r="X77" s="32"/>
      <c r="Y77" s="32"/>
      <c r="Z77" s="32"/>
      <c r="AA77" s="32"/>
      <c r="AB77" s="32"/>
      <c r="AC77" s="32"/>
      <c r="AD77" s="32"/>
      <c r="AE77" s="32" t="s">
        <v>228</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1063</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1064</v>
      </c>
      <c r="D79" s="268"/>
      <c r="E79" s="274">
        <v>145.09795</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1065</v>
      </c>
      <c r="D80" s="268"/>
      <c r="E80" s="274">
        <v>-4.3440000000000003</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1066</v>
      </c>
      <c r="D81" s="268"/>
      <c r="E81" s="274">
        <v>-14.1805</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1067</v>
      </c>
      <c r="D82" s="268"/>
      <c r="E82" s="274">
        <v>-5.8944999999999999</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59" t="s">
        <v>1068</v>
      </c>
      <c r="C83" s="300"/>
      <c r="D83" s="308"/>
      <c r="E83" s="309"/>
      <c r="F83" s="310"/>
      <c r="G83" s="285"/>
      <c r="H83" s="283"/>
      <c r="I83" s="313"/>
      <c r="J83" s="32"/>
      <c r="K83" s="32"/>
      <c r="L83" s="32"/>
      <c r="M83" s="32"/>
      <c r="N83" s="32"/>
      <c r="O83" s="32"/>
      <c r="P83" s="32"/>
      <c r="Q83" s="32"/>
      <c r="R83" s="32"/>
      <c r="S83" s="32"/>
      <c r="T83" s="32"/>
      <c r="U83" s="32"/>
      <c r="V83" s="32"/>
      <c r="W83" s="32"/>
      <c r="X83" s="32"/>
      <c r="Y83" s="32"/>
      <c r="Z83" s="32"/>
      <c r="AA83" s="32"/>
      <c r="AB83" s="32"/>
      <c r="AC83" s="32">
        <v>0</v>
      </c>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11">
        <v>17</v>
      </c>
      <c r="B84" s="262" t="s">
        <v>1069</v>
      </c>
      <c r="C84" s="301" t="s">
        <v>1070</v>
      </c>
      <c r="D84" s="267" t="s">
        <v>235</v>
      </c>
      <c r="E84" s="273">
        <v>213.18905000000001</v>
      </c>
      <c r="F84" s="286"/>
      <c r="G84" s="284">
        <f>ROUND(E84*F84,2)</f>
        <v>0</v>
      </c>
      <c r="H84" s="283" t="s">
        <v>226</v>
      </c>
      <c r="I84" s="313" t="s">
        <v>227</v>
      </c>
      <c r="J84" s="32"/>
      <c r="K84" s="32"/>
      <c r="L84" s="32"/>
      <c r="M84" s="32"/>
      <c r="N84" s="32"/>
      <c r="O84" s="32"/>
      <c r="P84" s="32"/>
      <c r="Q84" s="32"/>
      <c r="R84" s="32"/>
      <c r="S84" s="32"/>
      <c r="T84" s="32"/>
      <c r="U84" s="32"/>
      <c r="V84" s="32"/>
      <c r="W84" s="32"/>
      <c r="X84" s="32"/>
      <c r="Y84" s="32"/>
      <c r="Z84" s="32"/>
      <c r="AA84" s="32"/>
      <c r="AB84" s="32"/>
      <c r="AC84" s="32"/>
      <c r="AD84" s="32"/>
      <c r="AE84" s="32" t="s">
        <v>228</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3" t="s">
        <v>1071</v>
      </c>
      <c r="D85" s="269"/>
      <c r="E85" s="275"/>
      <c r="F85" s="289"/>
      <c r="G85" s="290"/>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251" t="str">
        <f>C85</f>
        <v>Včetně pomocného pracovního lešení o výšce podlahy do 1900 mm a pro zatížení do 1,5 kPa.</v>
      </c>
      <c r="BB85" s="32"/>
      <c r="BC85" s="32"/>
      <c r="BD85" s="32"/>
      <c r="BE85" s="32"/>
      <c r="BF85" s="32"/>
      <c r="BG85" s="32"/>
      <c r="BH85" s="32"/>
    </row>
    <row r="86" spans="1:60" outlineLevel="1">
      <c r="A86" s="307"/>
      <c r="B86" s="263"/>
      <c r="C86" s="302" t="s">
        <v>1072</v>
      </c>
      <c r="D86" s="268"/>
      <c r="E86" s="274"/>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1073</v>
      </c>
      <c r="D87" s="268"/>
      <c r="E87" s="274">
        <v>117.67935</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2" t="s">
        <v>1074</v>
      </c>
      <c r="D88" s="268"/>
      <c r="E88" s="274">
        <v>4.6903499999999996</v>
      </c>
      <c r="F88" s="284"/>
      <c r="G88" s="284"/>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63"/>
      <c r="C89" s="302" t="s">
        <v>1075</v>
      </c>
      <c r="D89" s="268"/>
      <c r="E89" s="274">
        <v>117.7188</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1076</v>
      </c>
      <c r="D90" s="268"/>
      <c r="E90" s="274">
        <v>4.6525499999999997</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2" t="s">
        <v>1077</v>
      </c>
      <c r="D91" s="268"/>
      <c r="E91" s="274">
        <v>-31.552</v>
      </c>
      <c r="F91" s="284"/>
      <c r="G91" s="284"/>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c r="A92" s="306" t="s">
        <v>218</v>
      </c>
      <c r="B92" s="261" t="s">
        <v>126</v>
      </c>
      <c r="C92" s="298" t="s">
        <v>127</v>
      </c>
      <c r="D92" s="265"/>
      <c r="E92" s="271"/>
      <c r="F92" s="287">
        <f>SUM(G93:G94)</f>
        <v>0</v>
      </c>
      <c r="G92" s="288"/>
      <c r="H92" s="280"/>
      <c r="I92" s="312"/>
      <c r="AE92" t="s">
        <v>219</v>
      </c>
    </row>
    <row r="93" spans="1:60" outlineLevel="1">
      <c r="A93" s="311">
        <v>18</v>
      </c>
      <c r="B93" s="262" t="s">
        <v>1078</v>
      </c>
      <c r="C93" s="301" t="s">
        <v>1079</v>
      </c>
      <c r="D93" s="267" t="s">
        <v>983</v>
      </c>
      <c r="E93" s="273">
        <v>1</v>
      </c>
      <c r="F93" s="286"/>
      <c r="G93" s="284">
        <f>ROUND(E93*F93,2)</f>
        <v>0</v>
      </c>
      <c r="H93" s="283"/>
      <c r="I93" s="313" t="s">
        <v>257</v>
      </c>
      <c r="J93" s="32"/>
      <c r="K93" s="32"/>
      <c r="L93" s="32"/>
      <c r="M93" s="32"/>
      <c r="N93" s="32"/>
      <c r="O93" s="32"/>
      <c r="P93" s="32"/>
      <c r="Q93" s="32"/>
      <c r="R93" s="32"/>
      <c r="S93" s="32"/>
      <c r="T93" s="32"/>
      <c r="U93" s="32"/>
      <c r="V93" s="32"/>
      <c r="W93" s="32"/>
      <c r="X93" s="32"/>
      <c r="Y93" s="32"/>
      <c r="Z93" s="32"/>
      <c r="AA93" s="32"/>
      <c r="AB93" s="32"/>
      <c r="AC93" s="32"/>
      <c r="AD93" s="32"/>
      <c r="AE93" s="32" t="s">
        <v>258</v>
      </c>
      <c r="AF93" s="32" t="s">
        <v>259</v>
      </c>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1080</v>
      </c>
      <c r="D94" s="268"/>
      <c r="E94" s="274">
        <v>1</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c r="A95" s="306" t="s">
        <v>218</v>
      </c>
      <c r="B95" s="261" t="s">
        <v>128</v>
      </c>
      <c r="C95" s="298" t="s">
        <v>129</v>
      </c>
      <c r="D95" s="265"/>
      <c r="E95" s="271"/>
      <c r="F95" s="287">
        <f>SUM(G96:G106)</f>
        <v>0</v>
      </c>
      <c r="G95" s="288"/>
      <c r="H95" s="280"/>
      <c r="I95" s="312"/>
      <c r="AE95" t="s">
        <v>219</v>
      </c>
    </row>
    <row r="96" spans="1:60" outlineLevel="1">
      <c r="A96" s="307"/>
      <c r="B96" s="258" t="s">
        <v>1081</v>
      </c>
      <c r="C96" s="299"/>
      <c r="D96" s="266"/>
      <c r="E96" s="272"/>
      <c r="F96" s="281"/>
      <c r="G96" s="282"/>
      <c r="H96" s="283"/>
      <c r="I96" s="313"/>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1082</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c r="AD97" s="32"/>
      <c r="AE97" s="32" t="s">
        <v>222</v>
      </c>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59" t="s">
        <v>1083</v>
      </c>
      <c r="C98" s="300"/>
      <c r="D98" s="308"/>
      <c r="E98" s="309"/>
      <c r="F98" s="310"/>
      <c r="G98" s="285"/>
      <c r="H98" s="283"/>
      <c r="I98" s="313"/>
      <c r="J98" s="32"/>
      <c r="K98" s="32"/>
      <c r="L98" s="32"/>
      <c r="M98" s="32"/>
      <c r="N98" s="32"/>
      <c r="O98" s="32"/>
      <c r="P98" s="32"/>
      <c r="Q98" s="32"/>
      <c r="R98" s="32"/>
      <c r="S98" s="32"/>
      <c r="T98" s="32"/>
      <c r="U98" s="32"/>
      <c r="V98" s="32"/>
      <c r="W98" s="32"/>
      <c r="X98" s="32"/>
      <c r="Y98" s="32"/>
      <c r="Z98" s="32"/>
      <c r="AA98" s="32"/>
      <c r="AB98" s="32"/>
      <c r="AC98" s="32">
        <v>1</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11">
        <v>19</v>
      </c>
      <c r="B99" s="262" t="s">
        <v>1084</v>
      </c>
      <c r="C99" s="301" t="s">
        <v>1085</v>
      </c>
      <c r="D99" s="267" t="s">
        <v>235</v>
      </c>
      <c r="E99" s="273">
        <v>35</v>
      </c>
      <c r="F99" s="286"/>
      <c r="G99" s="284">
        <f>ROUND(E99*F99,2)</f>
        <v>0</v>
      </c>
      <c r="H99" s="283" t="s">
        <v>236</v>
      </c>
      <c r="I99" s="313" t="s">
        <v>227</v>
      </c>
      <c r="J99" s="32"/>
      <c r="K99" s="32"/>
      <c r="L99" s="32"/>
      <c r="M99" s="32"/>
      <c r="N99" s="32"/>
      <c r="O99" s="32"/>
      <c r="P99" s="32"/>
      <c r="Q99" s="32"/>
      <c r="R99" s="32"/>
      <c r="S99" s="32"/>
      <c r="T99" s="32"/>
      <c r="U99" s="32"/>
      <c r="V99" s="32"/>
      <c r="W99" s="32"/>
      <c r="X99" s="32"/>
      <c r="Y99" s="32"/>
      <c r="Z99" s="32"/>
      <c r="AA99" s="32"/>
      <c r="AB99" s="32"/>
      <c r="AC99" s="32"/>
      <c r="AD99" s="32"/>
      <c r="AE99" s="32" t="s">
        <v>228</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3" t="s">
        <v>1086</v>
      </c>
      <c r="D100" s="269"/>
      <c r="E100" s="275"/>
      <c r="F100" s="289"/>
      <c r="G100" s="290"/>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251" t="str">
        <f>C100</f>
        <v>Včetně dodávky dlaždic.</v>
      </c>
      <c r="BB100" s="32"/>
      <c r="BC100" s="32"/>
      <c r="BD100" s="32"/>
      <c r="BE100" s="32"/>
      <c r="BF100" s="32"/>
      <c r="BG100" s="32"/>
      <c r="BH100" s="32"/>
    </row>
    <row r="101" spans="1:60" outlineLevel="1">
      <c r="A101" s="307"/>
      <c r="B101" s="263"/>
      <c r="C101" s="302" t="s">
        <v>1087</v>
      </c>
      <c r="D101" s="268"/>
      <c r="E101" s="274">
        <v>35</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59" t="s">
        <v>1088</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v>0</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59" t="s">
        <v>1089</v>
      </c>
      <c r="C103" s="300"/>
      <c r="D103" s="308"/>
      <c r="E103" s="309"/>
      <c r="F103" s="310"/>
      <c r="G103" s="285"/>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t="s">
        <v>222</v>
      </c>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59" t="s">
        <v>1090</v>
      </c>
      <c r="C104" s="300"/>
      <c r="D104" s="308"/>
      <c r="E104" s="309"/>
      <c r="F104" s="310"/>
      <c r="G104" s="285"/>
      <c r="H104" s="283"/>
      <c r="I104" s="313"/>
      <c r="J104" s="32"/>
      <c r="K104" s="32"/>
      <c r="L104" s="32"/>
      <c r="M104" s="32"/>
      <c r="N104" s="32"/>
      <c r="O104" s="32"/>
      <c r="P104" s="32"/>
      <c r="Q104" s="32"/>
      <c r="R104" s="32"/>
      <c r="S104" s="32"/>
      <c r="T104" s="32"/>
      <c r="U104" s="32"/>
      <c r="V104" s="32"/>
      <c r="W104" s="32"/>
      <c r="X104" s="32"/>
      <c r="Y104" s="32"/>
      <c r="Z104" s="32"/>
      <c r="AA104" s="32"/>
      <c r="AB104" s="32"/>
      <c r="AC104" s="32">
        <v>1</v>
      </c>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11">
        <v>20</v>
      </c>
      <c r="B105" s="262" t="s">
        <v>1091</v>
      </c>
      <c r="C105" s="301" t="s">
        <v>1092</v>
      </c>
      <c r="D105" s="267" t="s">
        <v>672</v>
      </c>
      <c r="E105" s="273">
        <v>3.5</v>
      </c>
      <c r="F105" s="286"/>
      <c r="G105" s="284">
        <f>ROUND(E105*F105,2)</f>
        <v>0</v>
      </c>
      <c r="H105" s="283" t="s">
        <v>236</v>
      </c>
      <c r="I105" s="313" t="s">
        <v>227</v>
      </c>
      <c r="J105" s="32"/>
      <c r="K105" s="32"/>
      <c r="L105" s="32"/>
      <c r="M105" s="32"/>
      <c r="N105" s="32"/>
      <c r="O105" s="32"/>
      <c r="P105" s="32"/>
      <c r="Q105" s="32"/>
      <c r="R105" s="32"/>
      <c r="S105" s="32"/>
      <c r="T105" s="32"/>
      <c r="U105" s="32"/>
      <c r="V105" s="32"/>
      <c r="W105" s="32"/>
      <c r="X105" s="32"/>
      <c r="Y105" s="32"/>
      <c r="Z105" s="32"/>
      <c r="AA105" s="32"/>
      <c r="AB105" s="32"/>
      <c r="AC105" s="32"/>
      <c r="AD105" s="32"/>
      <c r="AE105" s="32" t="s">
        <v>228</v>
      </c>
      <c r="AF105" s="32"/>
      <c r="AG105" s="32"/>
      <c r="AH105" s="32"/>
      <c r="AI105" s="32"/>
      <c r="AJ105" s="32"/>
      <c r="AK105" s="32"/>
      <c r="AL105" s="32"/>
      <c r="AM105" s="32">
        <v>15</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1093</v>
      </c>
      <c r="D106" s="268"/>
      <c r="E106" s="274">
        <v>3.5</v>
      </c>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c r="A107" s="306" t="s">
        <v>218</v>
      </c>
      <c r="B107" s="261" t="s">
        <v>130</v>
      </c>
      <c r="C107" s="298" t="s">
        <v>131</v>
      </c>
      <c r="D107" s="265"/>
      <c r="E107" s="271"/>
      <c r="F107" s="287">
        <f>SUM(G108:G128)</f>
        <v>0</v>
      </c>
      <c r="G107" s="288"/>
      <c r="H107" s="280"/>
      <c r="I107" s="312"/>
      <c r="AE107" t="s">
        <v>219</v>
      </c>
    </row>
    <row r="108" spans="1:60" outlineLevel="1">
      <c r="A108" s="307"/>
      <c r="B108" s="258" t="s">
        <v>1094</v>
      </c>
      <c r="C108" s="299"/>
      <c r="D108" s="266"/>
      <c r="E108" s="272"/>
      <c r="F108" s="281"/>
      <c r="G108" s="282"/>
      <c r="H108" s="283"/>
      <c r="I108" s="313"/>
      <c r="J108" s="32"/>
      <c r="K108" s="32"/>
      <c r="L108" s="32"/>
      <c r="M108" s="32"/>
      <c r="N108" s="32"/>
      <c r="O108" s="32"/>
      <c r="P108" s="32"/>
      <c r="Q108" s="32"/>
      <c r="R108" s="32"/>
      <c r="S108" s="32"/>
      <c r="T108" s="32"/>
      <c r="U108" s="32"/>
      <c r="V108" s="32"/>
      <c r="W108" s="32"/>
      <c r="X108" s="32"/>
      <c r="Y108" s="32"/>
      <c r="Z108" s="32"/>
      <c r="AA108" s="32"/>
      <c r="AB108" s="32"/>
      <c r="AC108" s="32">
        <v>0</v>
      </c>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59" t="s">
        <v>1095</v>
      </c>
      <c r="C109" s="300"/>
      <c r="D109" s="308"/>
      <c r="E109" s="309"/>
      <c r="F109" s="310"/>
      <c r="G109" s="285"/>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t="s">
        <v>222</v>
      </c>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59" t="s">
        <v>1096</v>
      </c>
      <c r="C110" s="300"/>
      <c r="D110" s="308"/>
      <c r="E110" s="309"/>
      <c r="F110" s="310"/>
      <c r="G110" s="285"/>
      <c r="H110" s="283"/>
      <c r="I110" s="313"/>
      <c r="J110" s="32"/>
      <c r="K110" s="32"/>
      <c r="L110" s="32"/>
      <c r="M110" s="32"/>
      <c r="N110" s="32"/>
      <c r="O110" s="32"/>
      <c r="P110" s="32"/>
      <c r="Q110" s="32"/>
      <c r="R110" s="32"/>
      <c r="S110" s="32"/>
      <c r="T110" s="32"/>
      <c r="U110" s="32"/>
      <c r="V110" s="32"/>
      <c r="W110" s="32"/>
      <c r="X110" s="32"/>
      <c r="Y110" s="32"/>
      <c r="Z110" s="32"/>
      <c r="AA110" s="32"/>
      <c r="AB110" s="32"/>
      <c r="AC110" s="32">
        <v>1</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11">
        <v>21</v>
      </c>
      <c r="B111" s="262" t="s">
        <v>1097</v>
      </c>
      <c r="C111" s="301" t="s">
        <v>1098</v>
      </c>
      <c r="D111" s="267" t="s">
        <v>376</v>
      </c>
      <c r="E111" s="273">
        <v>9.9</v>
      </c>
      <c r="F111" s="286"/>
      <c r="G111" s="284">
        <f>ROUND(E111*F111,2)</f>
        <v>0</v>
      </c>
      <c r="H111" s="283" t="s">
        <v>236</v>
      </c>
      <c r="I111" s="313" t="s">
        <v>227</v>
      </c>
      <c r="J111" s="32"/>
      <c r="K111" s="32"/>
      <c r="L111" s="32"/>
      <c r="M111" s="32"/>
      <c r="N111" s="32"/>
      <c r="O111" s="32"/>
      <c r="P111" s="32"/>
      <c r="Q111" s="32"/>
      <c r="R111" s="32"/>
      <c r="S111" s="32"/>
      <c r="T111" s="32"/>
      <c r="U111" s="32"/>
      <c r="V111" s="32"/>
      <c r="W111" s="32"/>
      <c r="X111" s="32"/>
      <c r="Y111" s="32"/>
      <c r="Z111" s="32"/>
      <c r="AA111" s="32"/>
      <c r="AB111" s="32"/>
      <c r="AC111" s="32"/>
      <c r="AD111" s="32"/>
      <c r="AE111" s="32" t="s">
        <v>228</v>
      </c>
      <c r="AF111" s="32"/>
      <c r="AG111" s="32"/>
      <c r="AH111" s="32"/>
      <c r="AI111" s="32"/>
      <c r="AJ111" s="32"/>
      <c r="AK111" s="32"/>
      <c r="AL111" s="32"/>
      <c r="AM111" s="32">
        <v>15</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1099</v>
      </c>
      <c r="D112" s="268"/>
      <c r="E112" s="274">
        <v>9.9</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59" t="s">
        <v>1094</v>
      </c>
      <c r="C113" s="300"/>
      <c r="D113" s="308"/>
      <c r="E113" s="309"/>
      <c r="F113" s="310"/>
      <c r="G113" s="285"/>
      <c r="H113" s="283"/>
      <c r="I113" s="313"/>
      <c r="J113" s="32"/>
      <c r="K113" s="32"/>
      <c r="L113" s="32"/>
      <c r="M113" s="32"/>
      <c r="N113" s="32"/>
      <c r="O113" s="32"/>
      <c r="P113" s="32"/>
      <c r="Q113" s="32"/>
      <c r="R113" s="32"/>
      <c r="S113" s="32"/>
      <c r="T113" s="32"/>
      <c r="U113" s="32"/>
      <c r="V113" s="32"/>
      <c r="W113" s="32"/>
      <c r="X113" s="32"/>
      <c r="Y113" s="32"/>
      <c r="Z113" s="32"/>
      <c r="AA113" s="32"/>
      <c r="AB113" s="32"/>
      <c r="AC113" s="32">
        <v>0</v>
      </c>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59" t="s">
        <v>1095</v>
      </c>
      <c r="C114" s="300"/>
      <c r="D114" s="308"/>
      <c r="E114" s="309"/>
      <c r="F114" s="310"/>
      <c r="G114" s="285"/>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t="s">
        <v>222</v>
      </c>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1096</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1</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ht="20.399999999999999" outlineLevel="1">
      <c r="A116" s="311">
        <v>22</v>
      </c>
      <c r="B116" s="262" t="s">
        <v>1100</v>
      </c>
      <c r="C116" s="301" t="s">
        <v>1101</v>
      </c>
      <c r="D116" s="267" t="s">
        <v>376</v>
      </c>
      <c r="E116" s="273">
        <v>2.2999999999999998</v>
      </c>
      <c r="F116" s="286"/>
      <c r="G116" s="284">
        <f>ROUND(E116*F116,2)</f>
        <v>0</v>
      </c>
      <c r="H116" s="283" t="s">
        <v>236</v>
      </c>
      <c r="I116" s="313" t="s">
        <v>227</v>
      </c>
      <c r="J116" s="32"/>
      <c r="K116" s="32"/>
      <c r="L116" s="32"/>
      <c r="M116" s="32"/>
      <c r="N116" s="32"/>
      <c r="O116" s="32"/>
      <c r="P116" s="32"/>
      <c r="Q116" s="32"/>
      <c r="R116" s="32"/>
      <c r="S116" s="32"/>
      <c r="T116" s="32"/>
      <c r="U116" s="32"/>
      <c r="V116" s="32"/>
      <c r="W116" s="32"/>
      <c r="X116" s="32"/>
      <c r="Y116" s="32"/>
      <c r="Z116" s="32"/>
      <c r="AA116" s="32"/>
      <c r="AB116" s="32"/>
      <c r="AC116" s="32"/>
      <c r="AD116" s="32"/>
      <c r="AE116" s="32" t="s">
        <v>228</v>
      </c>
      <c r="AF116" s="32"/>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1102</v>
      </c>
      <c r="D117" s="268"/>
      <c r="E117" s="274">
        <v>2.2999999999999998</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11">
        <v>23</v>
      </c>
      <c r="B118" s="262" t="s">
        <v>1103</v>
      </c>
      <c r="C118" s="301" t="s">
        <v>1104</v>
      </c>
      <c r="D118" s="267" t="s">
        <v>225</v>
      </c>
      <c r="E118" s="273">
        <v>8</v>
      </c>
      <c r="F118" s="286"/>
      <c r="G118" s="284">
        <f>ROUND(E118*F118,2)</f>
        <v>0</v>
      </c>
      <c r="H118" s="283"/>
      <c r="I118" s="313" t="s">
        <v>257</v>
      </c>
      <c r="J118" s="32"/>
      <c r="K118" s="32"/>
      <c r="L118" s="32"/>
      <c r="M118" s="32"/>
      <c r="N118" s="32"/>
      <c r="O118" s="32"/>
      <c r="P118" s="32"/>
      <c r="Q118" s="32"/>
      <c r="R118" s="32"/>
      <c r="S118" s="32"/>
      <c r="T118" s="32"/>
      <c r="U118" s="32"/>
      <c r="V118" s="32"/>
      <c r="W118" s="32"/>
      <c r="X118" s="32"/>
      <c r="Y118" s="32"/>
      <c r="Z118" s="32"/>
      <c r="AA118" s="32"/>
      <c r="AB118" s="32"/>
      <c r="AC118" s="32"/>
      <c r="AD118" s="32"/>
      <c r="AE118" s="32" t="s">
        <v>258</v>
      </c>
      <c r="AF118" s="32" t="s">
        <v>406</v>
      </c>
      <c r="AG118" s="32"/>
      <c r="AH118" s="32"/>
      <c r="AI118" s="32"/>
      <c r="AJ118" s="32"/>
      <c r="AK118" s="32"/>
      <c r="AL118" s="32"/>
      <c r="AM118" s="32">
        <v>15</v>
      </c>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21" outlineLevel="1">
      <c r="A119" s="307"/>
      <c r="B119" s="263"/>
      <c r="C119" s="303" t="s">
        <v>1105</v>
      </c>
      <c r="D119" s="269"/>
      <c r="E119" s="275"/>
      <c r="F119" s="289"/>
      <c r="G119" s="290"/>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251" t="str">
        <f>C119</f>
        <v>Dodávka a montáž, zárubně ocel. požár.1křídl., bezpečnostních, doddatečně pl. do 2,5 m2, včetně zárubní 800 x 1970mm, povrchové úpravy a úpravy u prahu přechod. lištou.</v>
      </c>
      <c r="BB119" s="32"/>
      <c r="BC119" s="32"/>
      <c r="BD119" s="32"/>
      <c r="BE119" s="32"/>
      <c r="BF119" s="32"/>
      <c r="BG119" s="32"/>
      <c r="BH119" s="32"/>
    </row>
    <row r="120" spans="1:60" ht="21" outlineLevel="1">
      <c r="A120" s="307"/>
      <c r="B120" s="263"/>
      <c r="C120" s="303" t="s">
        <v>1106</v>
      </c>
      <c r="D120" s="269"/>
      <c r="E120" s="275"/>
      <c r="F120" s="289"/>
      <c r="G120" s="290"/>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251" t="str">
        <f>C120</f>
        <v>Dodávka a montáž, dveře speciální protipožární EI30 DP3-S; 800 x 1970mm; ozdobný rámeček, povrch. úprava folie. Bezpečnostní vložka, kukátko, řetízek.</v>
      </c>
      <c r="BB120" s="32"/>
      <c r="BC120" s="32"/>
      <c r="BD120" s="32"/>
      <c r="BE120" s="32"/>
      <c r="BF120" s="32"/>
      <c r="BG120" s="32"/>
      <c r="BH120" s="32"/>
    </row>
    <row r="121" spans="1:60" outlineLevel="1">
      <c r="A121" s="307"/>
      <c r="B121" s="263"/>
      <c r="C121" s="302" t="s">
        <v>1107</v>
      </c>
      <c r="D121" s="268"/>
      <c r="E121" s="274"/>
      <c r="F121" s="284"/>
      <c r="G121" s="284"/>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2" t="s">
        <v>1108</v>
      </c>
      <c r="D122" s="268"/>
      <c r="E122" s="274"/>
      <c r="F122" s="284"/>
      <c r="G122" s="284"/>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1109</v>
      </c>
      <c r="D123" s="268"/>
      <c r="E123" s="274">
        <v>8</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11">
        <v>24</v>
      </c>
      <c r="B124" s="262" t="s">
        <v>1110</v>
      </c>
      <c r="C124" s="301" t="s">
        <v>1111</v>
      </c>
      <c r="D124" s="267" t="s">
        <v>225</v>
      </c>
      <c r="E124" s="273">
        <v>1</v>
      </c>
      <c r="F124" s="286"/>
      <c r="G124" s="284">
        <f>ROUND(E124*F124,2)</f>
        <v>0</v>
      </c>
      <c r="H124" s="283"/>
      <c r="I124" s="313" t="s">
        <v>257</v>
      </c>
      <c r="J124" s="32"/>
      <c r="K124" s="32"/>
      <c r="L124" s="32"/>
      <c r="M124" s="32"/>
      <c r="N124" s="32"/>
      <c r="O124" s="32"/>
      <c r="P124" s="32"/>
      <c r="Q124" s="32"/>
      <c r="R124" s="32"/>
      <c r="S124" s="32"/>
      <c r="T124" s="32"/>
      <c r="U124" s="32"/>
      <c r="V124" s="32"/>
      <c r="W124" s="32"/>
      <c r="X124" s="32"/>
      <c r="Y124" s="32"/>
      <c r="Z124" s="32"/>
      <c r="AA124" s="32"/>
      <c r="AB124" s="32"/>
      <c r="AC124" s="32"/>
      <c r="AD124" s="32"/>
      <c r="AE124" s="32" t="s">
        <v>258</v>
      </c>
      <c r="AF124" s="32" t="s">
        <v>406</v>
      </c>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3" t="s">
        <v>1112</v>
      </c>
      <c r="D125" s="269"/>
      <c r="E125" s="275"/>
      <c r="F125" s="289"/>
      <c r="G125" s="290"/>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251" t="str">
        <f>C125</f>
        <v>Dodávka a montáž, zárubně ocel. požár.1křídl., doddatečně pl. do 2,5 m2, včetně zárubní 850 x 1850mm, povrchové úpravě nátěrem, úpravy u prahu.</v>
      </c>
      <c r="BB125" s="32"/>
      <c r="BC125" s="32"/>
      <c r="BD125" s="32"/>
      <c r="BE125" s="32"/>
      <c r="BF125" s="32"/>
      <c r="BG125" s="32"/>
      <c r="BH125" s="32"/>
    </row>
    <row r="126" spans="1:60" outlineLevel="1">
      <c r="A126" s="307"/>
      <c r="B126" s="263"/>
      <c r="C126" s="303" t="s">
        <v>1113</v>
      </c>
      <c r="D126" s="269"/>
      <c r="E126" s="275"/>
      <c r="F126" s="289"/>
      <c r="G126" s="290"/>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251" t="str">
        <f>C126</f>
        <v>Dodávka a montáž, dveře speciální protipožární EI 15 DP3-C; 850 x 1850mm, kování.</v>
      </c>
      <c r="BB126" s="32"/>
      <c r="BC126" s="32"/>
      <c r="BD126" s="32"/>
      <c r="BE126" s="32"/>
      <c r="BF126" s="32"/>
      <c r="BG126" s="32"/>
      <c r="BH126" s="32"/>
    </row>
    <row r="127" spans="1:60" outlineLevel="1">
      <c r="A127" s="307"/>
      <c r="B127" s="263"/>
      <c r="C127" s="302" t="s">
        <v>1114</v>
      </c>
      <c r="D127" s="268"/>
      <c r="E127" s="274"/>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2" t="s">
        <v>1115</v>
      </c>
      <c r="D128" s="268"/>
      <c r="E128" s="274">
        <v>1</v>
      </c>
      <c r="F128" s="284"/>
      <c r="G128" s="284"/>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c r="A129" s="306" t="s">
        <v>218</v>
      </c>
      <c r="B129" s="261" t="s">
        <v>132</v>
      </c>
      <c r="C129" s="298" t="s">
        <v>133</v>
      </c>
      <c r="D129" s="265"/>
      <c r="E129" s="271"/>
      <c r="F129" s="287">
        <f>SUM(G130:G133)</f>
        <v>0</v>
      </c>
      <c r="G129" s="288"/>
      <c r="H129" s="280"/>
      <c r="I129" s="312"/>
      <c r="AE129" t="s">
        <v>219</v>
      </c>
    </row>
    <row r="130" spans="1:60" outlineLevel="1">
      <c r="A130" s="307"/>
      <c r="B130" s="258" t="s">
        <v>1116</v>
      </c>
      <c r="C130" s="299"/>
      <c r="D130" s="266"/>
      <c r="E130" s="272"/>
      <c r="F130" s="281"/>
      <c r="G130" s="282"/>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11">
        <v>25</v>
      </c>
      <c r="B131" s="262" t="s">
        <v>1117</v>
      </c>
      <c r="C131" s="301" t="s">
        <v>1118</v>
      </c>
      <c r="D131" s="267" t="s">
        <v>376</v>
      </c>
      <c r="E131" s="273">
        <v>12</v>
      </c>
      <c r="F131" s="286"/>
      <c r="G131" s="284">
        <f>ROUND(E131*F131,2)</f>
        <v>0</v>
      </c>
      <c r="H131" s="283" t="s">
        <v>1119</v>
      </c>
      <c r="I131" s="313" t="s">
        <v>227</v>
      </c>
      <c r="J131" s="32"/>
      <c r="K131" s="32"/>
      <c r="L131" s="32"/>
      <c r="M131" s="32"/>
      <c r="N131" s="32"/>
      <c r="O131" s="32"/>
      <c r="P131" s="32"/>
      <c r="Q131" s="32"/>
      <c r="R131" s="32"/>
      <c r="S131" s="32"/>
      <c r="T131" s="32"/>
      <c r="U131" s="32"/>
      <c r="V131" s="32"/>
      <c r="W131" s="32"/>
      <c r="X131" s="32"/>
      <c r="Y131" s="32"/>
      <c r="Z131" s="32"/>
      <c r="AA131" s="32"/>
      <c r="AB131" s="32"/>
      <c r="AC131" s="32"/>
      <c r="AD131" s="32"/>
      <c r="AE131" s="32" t="s">
        <v>228</v>
      </c>
      <c r="AF131" s="32"/>
      <c r="AG131" s="32"/>
      <c r="AH131" s="32"/>
      <c r="AI131" s="32"/>
      <c r="AJ131" s="32"/>
      <c r="AK131" s="32"/>
      <c r="AL131" s="32"/>
      <c r="AM131" s="32">
        <v>15</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63"/>
      <c r="C132" s="302" t="s">
        <v>1120</v>
      </c>
      <c r="D132" s="268"/>
      <c r="E132" s="274"/>
      <c r="F132" s="284"/>
      <c r="G132" s="284"/>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63"/>
      <c r="C133" s="302" t="s">
        <v>1121</v>
      </c>
      <c r="D133" s="268"/>
      <c r="E133" s="274">
        <v>12</v>
      </c>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c r="A134" s="306" t="s">
        <v>218</v>
      </c>
      <c r="B134" s="261" t="s">
        <v>134</v>
      </c>
      <c r="C134" s="298" t="s">
        <v>135</v>
      </c>
      <c r="D134" s="265"/>
      <c r="E134" s="271"/>
      <c r="F134" s="287">
        <f>SUM(G135:G137)</f>
        <v>0</v>
      </c>
      <c r="G134" s="288"/>
      <c r="H134" s="280"/>
      <c r="I134" s="312"/>
      <c r="AE134" t="s">
        <v>219</v>
      </c>
    </row>
    <row r="135" spans="1:60" outlineLevel="1">
      <c r="A135" s="307"/>
      <c r="B135" s="258" t="s">
        <v>440</v>
      </c>
      <c r="C135" s="299"/>
      <c r="D135" s="266"/>
      <c r="E135" s="272"/>
      <c r="F135" s="281"/>
      <c r="G135" s="282"/>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11">
        <v>26</v>
      </c>
      <c r="B136" s="262" t="s">
        <v>1122</v>
      </c>
      <c r="C136" s="301" t="s">
        <v>1123</v>
      </c>
      <c r="D136" s="267" t="s">
        <v>235</v>
      </c>
      <c r="E136" s="273">
        <v>33.105600000000003</v>
      </c>
      <c r="F136" s="286"/>
      <c r="G136" s="284">
        <f>ROUND(E136*F136,2)</f>
        <v>0</v>
      </c>
      <c r="H136" s="283" t="s">
        <v>420</v>
      </c>
      <c r="I136" s="313" t="s">
        <v>227</v>
      </c>
      <c r="J136" s="32"/>
      <c r="K136" s="32"/>
      <c r="L136" s="32"/>
      <c r="M136" s="32"/>
      <c r="N136" s="32"/>
      <c r="O136" s="32"/>
      <c r="P136" s="32"/>
      <c r="Q136" s="32"/>
      <c r="R136" s="32"/>
      <c r="S136" s="32"/>
      <c r="T136" s="32"/>
      <c r="U136" s="32"/>
      <c r="V136" s="32"/>
      <c r="W136" s="32"/>
      <c r="X136" s="32"/>
      <c r="Y136" s="32"/>
      <c r="Z136" s="32"/>
      <c r="AA136" s="32"/>
      <c r="AB136" s="32"/>
      <c r="AC136" s="32"/>
      <c r="AD136" s="32"/>
      <c r="AE136" s="32" t="s">
        <v>228</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1124</v>
      </c>
      <c r="D137" s="268"/>
      <c r="E137" s="274">
        <v>33.105600000000003</v>
      </c>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306" t="s">
        <v>218</v>
      </c>
      <c r="B138" s="261" t="s">
        <v>136</v>
      </c>
      <c r="C138" s="298" t="s">
        <v>137</v>
      </c>
      <c r="D138" s="265"/>
      <c r="E138" s="271"/>
      <c r="F138" s="287">
        <f>SUM(G139:G163)</f>
        <v>0</v>
      </c>
      <c r="G138" s="288"/>
      <c r="H138" s="280"/>
      <c r="I138" s="312"/>
      <c r="AE138" t="s">
        <v>219</v>
      </c>
    </row>
    <row r="139" spans="1:60" outlineLevel="1">
      <c r="A139" s="307"/>
      <c r="B139" s="258" t="s">
        <v>1125</v>
      </c>
      <c r="C139" s="299"/>
      <c r="D139" s="266"/>
      <c r="E139" s="272"/>
      <c r="F139" s="281"/>
      <c r="G139" s="282"/>
      <c r="H139" s="283"/>
      <c r="I139" s="313"/>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ht="21" outlineLevel="1">
      <c r="A140" s="307"/>
      <c r="B140" s="259" t="s">
        <v>1126</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1</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251" t="str">
        <f>B140</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140" s="32"/>
      <c r="BB140" s="32"/>
      <c r="BC140" s="32"/>
      <c r="BD140" s="32"/>
      <c r="BE140" s="32"/>
      <c r="BF140" s="32"/>
      <c r="BG140" s="32"/>
      <c r="BH140" s="32"/>
    </row>
    <row r="141" spans="1:60" outlineLevel="1">
      <c r="A141" s="311">
        <v>27</v>
      </c>
      <c r="B141" s="262" t="s">
        <v>1127</v>
      </c>
      <c r="C141" s="301" t="s">
        <v>1128</v>
      </c>
      <c r="D141" s="267" t="s">
        <v>235</v>
      </c>
      <c r="E141" s="273">
        <v>326.77535</v>
      </c>
      <c r="F141" s="286"/>
      <c r="G141" s="284">
        <f>ROUND(E141*F141,2)</f>
        <v>0</v>
      </c>
      <c r="H141" s="283" t="s">
        <v>236</v>
      </c>
      <c r="I141" s="313" t="s">
        <v>227</v>
      </c>
      <c r="J141" s="32"/>
      <c r="K141" s="32"/>
      <c r="L141" s="32"/>
      <c r="M141" s="32"/>
      <c r="N141" s="32"/>
      <c r="O141" s="32"/>
      <c r="P141" s="32"/>
      <c r="Q141" s="32"/>
      <c r="R141" s="32"/>
      <c r="S141" s="32"/>
      <c r="T141" s="32"/>
      <c r="U141" s="32"/>
      <c r="V141" s="32"/>
      <c r="W141" s="32"/>
      <c r="X141" s="32"/>
      <c r="Y141" s="32"/>
      <c r="Z141" s="32"/>
      <c r="AA141" s="32"/>
      <c r="AB141" s="32"/>
      <c r="AC141" s="32"/>
      <c r="AD141" s="32"/>
      <c r="AE141" s="32" t="s">
        <v>228</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1129</v>
      </c>
      <c r="D142" s="268"/>
      <c r="E142" s="274"/>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1130</v>
      </c>
      <c r="D143" s="268"/>
      <c r="E143" s="274">
        <v>203.8013</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1131</v>
      </c>
      <c r="D144" s="268"/>
      <c r="E144" s="274"/>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1132</v>
      </c>
      <c r="D145" s="268"/>
      <c r="E145" s="274">
        <v>35.431199999999997</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1133</v>
      </c>
      <c r="D146" s="268"/>
      <c r="E146" s="274"/>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1134</v>
      </c>
      <c r="D147" s="268"/>
      <c r="E147" s="274">
        <v>26.22</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63"/>
      <c r="C148" s="302" t="s">
        <v>1135</v>
      </c>
      <c r="D148" s="268"/>
      <c r="E148" s="274"/>
      <c r="F148" s="284"/>
      <c r="G148" s="284"/>
      <c r="H148" s="283"/>
      <c r="I148" s="313"/>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1136</v>
      </c>
      <c r="D149" s="268"/>
      <c r="E149" s="274">
        <v>61.322850000000003</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59" t="s">
        <v>1137</v>
      </c>
      <c r="C150" s="300"/>
      <c r="D150" s="308"/>
      <c r="E150" s="309"/>
      <c r="F150" s="310"/>
      <c r="G150" s="285"/>
      <c r="H150" s="283"/>
      <c r="I150" s="313"/>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1138</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11">
        <v>28</v>
      </c>
      <c r="B152" s="262" t="s">
        <v>1139</v>
      </c>
      <c r="C152" s="301" t="s">
        <v>1140</v>
      </c>
      <c r="D152" s="267" t="s">
        <v>225</v>
      </c>
      <c r="E152" s="273">
        <v>56</v>
      </c>
      <c r="F152" s="286"/>
      <c r="G152" s="284">
        <f>ROUND(E152*F152,2)</f>
        <v>0</v>
      </c>
      <c r="H152" s="283" t="s">
        <v>236</v>
      </c>
      <c r="I152" s="313" t="s">
        <v>227</v>
      </c>
      <c r="J152" s="32"/>
      <c r="K152" s="32"/>
      <c r="L152" s="32"/>
      <c r="M152" s="32"/>
      <c r="N152" s="32"/>
      <c r="O152" s="32"/>
      <c r="P152" s="32"/>
      <c r="Q152" s="32"/>
      <c r="R152" s="32"/>
      <c r="S152" s="32"/>
      <c r="T152" s="32"/>
      <c r="U152" s="32"/>
      <c r="V152" s="32"/>
      <c r="W152" s="32"/>
      <c r="X152" s="32"/>
      <c r="Y152" s="32"/>
      <c r="Z152" s="32"/>
      <c r="AA152" s="32"/>
      <c r="AB152" s="32"/>
      <c r="AC152" s="32"/>
      <c r="AD152" s="32"/>
      <c r="AE152" s="32" t="s">
        <v>228</v>
      </c>
      <c r="AF152" s="32"/>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1141</v>
      </c>
      <c r="D153" s="268"/>
      <c r="E153" s="274"/>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1142</v>
      </c>
      <c r="D154" s="268"/>
      <c r="E154" s="274">
        <v>40</v>
      </c>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2" t="s">
        <v>1143</v>
      </c>
      <c r="D155" s="268"/>
      <c r="E155" s="274">
        <v>12</v>
      </c>
      <c r="F155" s="284"/>
      <c r="G155" s="284"/>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1144</v>
      </c>
      <c r="D156" s="268"/>
      <c r="E156" s="274">
        <v>4</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11">
        <v>29</v>
      </c>
      <c r="B157" s="262" t="s">
        <v>1145</v>
      </c>
      <c r="C157" s="301" t="s">
        <v>1146</v>
      </c>
      <c r="D157" s="267" t="s">
        <v>235</v>
      </c>
      <c r="E157" s="273">
        <v>1.8440000000000001</v>
      </c>
      <c r="F157" s="286"/>
      <c r="G157" s="284">
        <f>ROUND(E157*F157,2)</f>
        <v>0</v>
      </c>
      <c r="H157" s="283"/>
      <c r="I157" s="313" t="s">
        <v>257</v>
      </c>
      <c r="J157" s="32"/>
      <c r="K157" s="32"/>
      <c r="L157" s="32"/>
      <c r="M157" s="32"/>
      <c r="N157" s="32"/>
      <c r="O157" s="32"/>
      <c r="P157" s="32"/>
      <c r="Q157" s="32"/>
      <c r="R157" s="32"/>
      <c r="S157" s="32"/>
      <c r="T157" s="32"/>
      <c r="U157" s="32"/>
      <c r="V157" s="32"/>
      <c r="W157" s="32"/>
      <c r="X157" s="32"/>
      <c r="Y157" s="32"/>
      <c r="Z157" s="32"/>
      <c r="AA157" s="32"/>
      <c r="AB157" s="32"/>
      <c r="AC157" s="32"/>
      <c r="AD157" s="32"/>
      <c r="AE157" s="32" t="s">
        <v>258</v>
      </c>
      <c r="AF157" s="32" t="s">
        <v>406</v>
      </c>
      <c r="AG157" s="32"/>
      <c r="AH157" s="32"/>
      <c r="AI157" s="32"/>
      <c r="AJ157" s="32"/>
      <c r="AK157" s="32"/>
      <c r="AL157" s="32"/>
      <c r="AM157" s="32">
        <v>15</v>
      </c>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63"/>
      <c r="C158" s="302" t="s">
        <v>1147</v>
      </c>
      <c r="D158" s="268"/>
      <c r="E158" s="274"/>
      <c r="F158" s="284"/>
      <c r="G158" s="284"/>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63"/>
      <c r="C159" s="302" t="s">
        <v>1148</v>
      </c>
      <c r="D159" s="268"/>
      <c r="E159" s="274">
        <v>1.008</v>
      </c>
      <c r="F159" s="284"/>
      <c r="G159" s="284"/>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1149</v>
      </c>
      <c r="D160" s="268"/>
      <c r="E160" s="274">
        <v>0.41039999999999999</v>
      </c>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1150</v>
      </c>
      <c r="D161" s="268"/>
      <c r="E161" s="274">
        <v>0.42559999999999998</v>
      </c>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11">
        <v>30</v>
      </c>
      <c r="B162" s="262" t="s">
        <v>1151</v>
      </c>
      <c r="C162" s="301" t="s">
        <v>1152</v>
      </c>
      <c r="D162" s="267" t="s">
        <v>225</v>
      </c>
      <c r="E162" s="273">
        <v>3</v>
      </c>
      <c r="F162" s="286"/>
      <c r="G162" s="284">
        <f>ROUND(E162*F162,2)</f>
        <v>0</v>
      </c>
      <c r="H162" s="283"/>
      <c r="I162" s="313" t="s">
        <v>257</v>
      </c>
      <c r="J162" s="32"/>
      <c r="K162" s="32"/>
      <c r="L162" s="32"/>
      <c r="M162" s="32"/>
      <c r="N162" s="32"/>
      <c r="O162" s="32"/>
      <c r="P162" s="32"/>
      <c r="Q162" s="32"/>
      <c r="R162" s="32"/>
      <c r="S162" s="32"/>
      <c r="T162" s="32"/>
      <c r="U162" s="32"/>
      <c r="V162" s="32"/>
      <c r="W162" s="32"/>
      <c r="X162" s="32"/>
      <c r="Y162" s="32"/>
      <c r="Z162" s="32"/>
      <c r="AA162" s="32"/>
      <c r="AB162" s="32"/>
      <c r="AC162" s="32"/>
      <c r="AD162" s="32"/>
      <c r="AE162" s="32" t="s">
        <v>258</v>
      </c>
      <c r="AF162" s="32" t="s">
        <v>259</v>
      </c>
      <c r="AG162" s="32"/>
      <c r="AH162" s="32"/>
      <c r="AI162" s="32"/>
      <c r="AJ162" s="32"/>
      <c r="AK162" s="32"/>
      <c r="AL162" s="32"/>
      <c r="AM162" s="32">
        <v>15</v>
      </c>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7"/>
      <c r="B163" s="263"/>
      <c r="C163" s="302" t="s">
        <v>1153</v>
      </c>
      <c r="D163" s="268"/>
      <c r="E163" s="274">
        <v>3</v>
      </c>
      <c r="F163" s="284"/>
      <c r="G163" s="284"/>
      <c r="H163" s="283"/>
      <c r="I163" s="313"/>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c r="A164" s="306" t="s">
        <v>218</v>
      </c>
      <c r="B164" s="261" t="s">
        <v>138</v>
      </c>
      <c r="C164" s="298" t="s">
        <v>139</v>
      </c>
      <c r="D164" s="265"/>
      <c r="E164" s="271"/>
      <c r="F164" s="287">
        <f>SUM(G165:G216)</f>
        <v>0</v>
      </c>
      <c r="G164" s="288"/>
      <c r="H164" s="280"/>
      <c r="I164" s="312"/>
      <c r="AE164" t="s">
        <v>219</v>
      </c>
    </row>
    <row r="165" spans="1:60" outlineLevel="1">
      <c r="A165" s="307"/>
      <c r="B165" s="258" t="s">
        <v>1154</v>
      </c>
      <c r="C165" s="299"/>
      <c r="D165" s="266"/>
      <c r="E165" s="272"/>
      <c r="F165" s="281"/>
      <c r="G165" s="282"/>
      <c r="H165" s="283"/>
      <c r="I165" s="313"/>
      <c r="J165" s="32"/>
      <c r="K165" s="32"/>
      <c r="L165" s="32"/>
      <c r="M165" s="32"/>
      <c r="N165" s="32"/>
      <c r="O165" s="32"/>
      <c r="P165" s="32"/>
      <c r="Q165" s="32"/>
      <c r="R165" s="32"/>
      <c r="S165" s="32"/>
      <c r="T165" s="32"/>
      <c r="U165" s="32"/>
      <c r="V165" s="32"/>
      <c r="W165" s="32"/>
      <c r="X165" s="32"/>
      <c r="Y165" s="32"/>
      <c r="Z165" s="32"/>
      <c r="AA165" s="32"/>
      <c r="AB165" s="32"/>
      <c r="AC165" s="32">
        <v>0</v>
      </c>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07"/>
      <c r="B166" s="259" t="s">
        <v>1155</v>
      </c>
      <c r="C166" s="300"/>
      <c r="D166" s="308"/>
      <c r="E166" s="309"/>
      <c r="F166" s="310"/>
      <c r="G166" s="285"/>
      <c r="H166" s="283"/>
      <c r="I166" s="313"/>
      <c r="J166" s="32"/>
      <c r="K166" s="32"/>
      <c r="L166" s="32"/>
      <c r="M166" s="32"/>
      <c r="N166" s="32"/>
      <c r="O166" s="32"/>
      <c r="P166" s="32"/>
      <c r="Q166" s="32"/>
      <c r="R166" s="32"/>
      <c r="S166" s="32"/>
      <c r="T166" s="32"/>
      <c r="U166" s="32"/>
      <c r="V166" s="32"/>
      <c r="W166" s="32"/>
      <c r="X166" s="32"/>
      <c r="Y166" s="32"/>
      <c r="Z166" s="32"/>
      <c r="AA166" s="32"/>
      <c r="AB166" s="32"/>
      <c r="AC166" s="32"/>
      <c r="AD166" s="32"/>
      <c r="AE166" s="32" t="s">
        <v>222</v>
      </c>
      <c r="AF166" s="32"/>
      <c r="AG166" s="32"/>
      <c r="AH166" s="32"/>
      <c r="AI166" s="32"/>
      <c r="AJ166" s="32"/>
      <c r="AK166" s="32"/>
      <c r="AL166" s="32"/>
      <c r="AM166" s="32"/>
      <c r="AN166" s="32"/>
      <c r="AO166" s="32"/>
      <c r="AP166" s="32"/>
      <c r="AQ166" s="32"/>
      <c r="AR166" s="32"/>
      <c r="AS166" s="32"/>
      <c r="AT166" s="32"/>
      <c r="AU166" s="32"/>
      <c r="AV166" s="32"/>
      <c r="AW166" s="32"/>
      <c r="AX166" s="32"/>
      <c r="AY166" s="32"/>
      <c r="AZ166" s="251" t="str">
        <f>B166</f>
        <v>nebo vybourání otvorů průřezové plochy přes 4 m2 v příčkách, včetně pomocného lešení o výšce podlahy do 1900 mm a pro zatížení do 1,5 kPa  (150 kg/m2),</v>
      </c>
      <c r="BA166" s="32"/>
      <c r="BB166" s="32"/>
      <c r="BC166" s="32"/>
      <c r="BD166" s="32"/>
      <c r="BE166" s="32"/>
      <c r="BF166" s="32"/>
      <c r="BG166" s="32"/>
      <c r="BH166" s="32"/>
    </row>
    <row r="167" spans="1:60" ht="20.399999999999999" outlineLevel="1">
      <c r="A167" s="311">
        <v>31</v>
      </c>
      <c r="B167" s="262" t="s">
        <v>1156</v>
      </c>
      <c r="C167" s="301" t="s">
        <v>1157</v>
      </c>
      <c r="D167" s="267" t="s">
        <v>235</v>
      </c>
      <c r="E167" s="273">
        <v>6.8117000000000001</v>
      </c>
      <c r="F167" s="286"/>
      <c r="G167" s="284">
        <f>ROUND(E167*F167,2)</f>
        <v>0</v>
      </c>
      <c r="H167" s="283" t="s">
        <v>458</v>
      </c>
      <c r="I167" s="313" t="s">
        <v>227</v>
      </c>
      <c r="J167" s="32"/>
      <c r="K167" s="32"/>
      <c r="L167" s="32"/>
      <c r="M167" s="32"/>
      <c r="N167" s="32"/>
      <c r="O167" s="32"/>
      <c r="P167" s="32"/>
      <c r="Q167" s="32"/>
      <c r="R167" s="32"/>
      <c r="S167" s="32"/>
      <c r="T167" s="32"/>
      <c r="U167" s="32"/>
      <c r="V167" s="32"/>
      <c r="W167" s="32"/>
      <c r="X167" s="32"/>
      <c r="Y167" s="32"/>
      <c r="Z167" s="32"/>
      <c r="AA167" s="32"/>
      <c r="AB167" s="32"/>
      <c r="AC167" s="32"/>
      <c r="AD167" s="32"/>
      <c r="AE167" s="32" t="s">
        <v>228</v>
      </c>
      <c r="AF167" s="32"/>
      <c r="AG167" s="32"/>
      <c r="AH167" s="32"/>
      <c r="AI167" s="32"/>
      <c r="AJ167" s="32"/>
      <c r="AK167" s="32"/>
      <c r="AL167" s="32"/>
      <c r="AM167" s="32">
        <v>15</v>
      </c>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7"/>
      <c r="B168" s="263"/>
      <c r="C168" s="302" t="s">
        <v>1158</v>
      </c>
      <c r="D168" s="268"/>
      <c r="E168" s="274">
        <v>3.8134999999999999</v>
      </c>
      <c r="F168" s="284"/>
      <c r="G168" s="284"/>
      <c r="H168" s="283"/>
      <c r="I168" s="313"/>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63"/>
      <c r="C169" s="302" t="s">
        <v>1159</v>
      </c>
      <c r="D169" s="268"/>
      <c r="E169" s="274">
        <v>2.9982000000000002</v>
      </c>
      <c r="F169" s="284"/>
      <c r="G169" s="284"/>
      <c r="H169" s="283"/>
      <c r="I169" s="313"/>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59" t="s">
        <v>555</v>
      </c>
      <c r="C170" s="300"/>
      <c r="D170" s="308"/>
      <c r="E170" s="309"/>
      <c r="F170" s="310"/>
      <c r="G170" s="285"/>
      <c r="H170" s="283"/>
      <c r="I170" s="313"/>
      <c r="J170" s="32"/>
      <c r="K170" s="32"/>
      <c r="L170" s="32"/>
      <c r="M170" s="32"/>
      <c r="N170" s="32"/>
      <c r="O170" s="32"/>
      <c r="P170" s="32"/>
      <c r="Q170" s="32"/>
      <c r="R170" s="32"/>
      <c r="S170" s="32"/>
      <c r="T170" s="32"/>
      <c r="U170" s="32"/>
      <c r="V170" s="32"/>
      <c r="W170" s="32"/>
      <c r="X170" s="32"/>
      <c r="Y170" s="32"/>
      <c r="Z170" s="32"/>
      <c r="AA170" s="32"/>
      <c r="AB170" s="32"/>
      <c r="AC170" s="32">
        <v>0</v>
      </c>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7"/>
      <c r="B171" s="259" t="s">
        <v>556</v>
      </c>
      <c r="C171" s="300"/>
      <c r="D171" s="308"/>
      <c r="E171" s="309"/>
      <c r="F171" s="310"/>
      <c r="G171" s="285"/>
      <c r="H171" s="283"/>
      <c r="I171" s="313"/>
      <c r="J171" s="32"/>
      <c r="K171" s="32"/>
      <c r="L171" s="32"/>
      <c r="M171" s="32"/>
      <c r="N171" s="32"/>
      <c r="O171" s="32"/>
      <c r="P171" s="32"/>
      <c r="Q171" s="32"/>
      <c r="R171" s="32"/>
      <c r="S171" s="32"/>
      <c r="T171" s="32"/>
      <c r="U171" s="32"/>
      <c r="V171" s="32"/>
      <c r="W171" s="32"/>
      <c r="X171" s="32"/>
      <c r="Y171" s="32"/>
      <c r="Z171" s="32"/>
      <c r="AA171" s="32"/>
      <c r="AB171" s="32"/>
      <c r="AC171" s="32"/>
      <c r="AD171" s="32"/>
      <c r="AE171" s="32" t="s">
        <v>222</v>
      </c>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11">
        <v>32</v>
      </c>
      <c r="B172" s="262" t="s">
        <v>1160</v>
      </c>
      <c r="C172" s="301" t="s">
        <v>1161</v>
      </c>
      <c r="D172" s="267" t="s">
        <v>225</v>
      </c>
      <c r="E172" s="273">
        <v>9</v>
      </c>
      <c r="F172" s="286"/>
      <c r="G172" s="284">
        <f>ROUND(E172*F172,2)</f>
        <v>0</v>
      </c>
      <c r="H172" s="283" t="s">
        <v>458</v>
      </c>
      <c r="I172" s="313" t="s">
        <v>227</v>
      </c>
      <c r="J172" s="32"/>
      <c r="K172" s="32"/>
      <c r="L172" s="32"/>
      <c r="M172" s="32"/>
      <c r="N172" s="32"/>
      <c r="O172" s="32"/>
      <c r="P172" s="32"/>
      <c r="Q172" s="32"/>
      <c r="R172" s="32"/>
      <c r="S172" s="32"/>
      <c r="T172" s="32"/>
      <c r="U172" s="32"/>
      <c r="V172" s="32"/>
      <c r="W172" s="32"/>
      <c r="X172" s="32"/>
      <c r="Y172" s="32"/>
      <c r="Z172" s="32"/>
      <c r="AA172" s="32"/>
      <c r="AB172" s="32"/>
      <c r="AC172" s="32"/>
      <c r="AD172" s="32"/>
      <c r="AE172" s="32" t="s">
        <v>228</v>
      </c>
      <c r="AF172" s="32"/>
      <c r="AG172" s="32"/>
      <c r="AH172" s="32"/>
      <c r="AI172" s="32"/>
      <c r="AJ172" s="32"/>
      <c r="AK172" s="32"/>
      <c r="AL172" s="32"/>
      <c r="AM172" s="32">
        <v>15</v>
      </c>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1162</v>
      </c>
      <c r="D173" s="268"/>
      <c r="E173" s="274">
        <v>8</v>
      </c>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63"/>
      <c r="C174" s="302" t="s">
        <v>1163</v>
      </c>
      <c r="D174" s="268"/>
      <c r="E174" s="274">
        <v>1</v>
      </c>
      <c r="F174" s="284"/>
      <c r="G174" s="284"/>
      <c r="H174" s="283"/>
      <c r="I174" s="313"/>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59" t="s">
        <v>560</v>
      </c>
      <c r="C175" s="300"/>
      <c r="D175" s="308"/>
      <c r="E175" s="309"/>
      <c r="F175" s="310"/>
      <c r="G175" s="285"/>
      <c r="H175" s="283"/>
      <c r="I175" s="313"/>
      <c r="J175" s="32"/>
      <c r="K175" s="32"/>
      <c r="L175" s="32"/>
      <c r="M175" s="32"/>
      <c r="N175" s="32"/>
      <c r="O175" s="32"/>
      <c r="P175" s="32"/>
      <c r="Q175" s="32"/>
      <c r="R175" s="32"/>
      <c r="S175" s="32"/>
      <c r="T175" s="32"/>
      <c r="U175" s="32"/>
      <c r="V175" s="32"/>
      <c r="W175" s="32"/>
      <c r="X175" s="32"/>
      <c r="Y175" s="32"/>
      <c r="Z175" s="32"/>
      <c r="AA175" s="32"/>
      <c r="AB175" s="32"/>
      <c r="AC175" s="32">
        <v>0</v>
      </c>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7"/>
      <c r="B176" s="259" t="s">
        <v>561</v>
      </c>
      <c r="C176" s="300"/>
      <c r="D176" s="308"/>
      <c r="E176" s="309"/>
      <c r="F176" s="310"/>
      <c r="G176" s="285"/>
      <c r="H176" s="283"/>
      <c r="I176" s="313"/>
      <c r="J176" s="32"/>
      <c r="K176" s="32"/>
      <c r="L176" s="32"/>
      <c r="M176" s="32"/>
      <c r="N176" s="32"/>
      <c r="O176" s="32"/>
      <c r="P176" s="32"/>
      <c r="Q176" s="32"/>
      <c r="R176" s="32"/>
      <c r="S176" s="32"/>
      <c r="T176" s="32"/>
      <c r="U176" s="32"/>
      <c r="V176" s="32"/>
      <c r="W176" s="32"/>
      <c r="X176" s="32"/>
      <c r="Y176" s="32"/>
      <c r="Z176" s="32"/>
      <c r="AA176" s="32"/>
      <c r="AB176" s="32"/>
      <c r="AC176" s="32"/>
      <c r="AD176" s="32"/>
      <c r="AE176" s="32" t="s">
        <v>222</v>
      </c>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11">
        <v>33</v>
      </c>
      <c r="B177" s="262" t="s">
        <v>1164</v>
      </c>
      <c r="C177" s="301" t="s">
        <v>1165</v>
      </c>
      <c r="D177" s="267" t="s">
        <v>235</v>
      </c>
      <c r="E177" s="273">
        <v>1.845</v>
      </c>
      <c r="F177" s="286"/>
      <c r="G177" s="284">
        <f>ROUND(E177*F177,2)</f>
        <v>0</v>
      </c>
      <c r="H177" s="283" t="s">
        <v>458</v>
      </c>
      <c r="I177" s="313" t="s">
        <v>227</v>
      </c>
      <c r="J177" s="32"/>
      <c r="K177" s="32"/>
      <c r="L177" s="32"/>
      <c r="M177" s="32"/>
      <c r="N177" s="32"/>
      <c r="O177" s="32"/>
      <c r="P177" s="32"/>
      <c r="Q177" s="32"/>
      <c r="R177" s="32"/>
      <c r="S177" s="32"/>
      <c r="T177" s="32"/>
      <c r="U177" s="32"/>
      <c r="V177" s="32"/>
      <c r="W177" s="32"/>
      <c r="X177" s="32"/>
      <c r="Y177" s="32"/>
      <c r="Z177" s="32"/>
      <c r="AA177" s="32"/>
      <c r="AB177" s="32"/>
      <c r="AC177" s="32"/>
      <c r="AD177" s="32"/>
      <c r="AE177" s="32" t="s">
        <v>228</v>
      </c>
      <c r="AF177" s="32"/>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7"/>
      <c r="B178" s="263"/>
      <c r="C178" s="302" t="s">
        <v>1166</v>
      </c>
      <c r="D178" s="268"/>
      <c r="E178" s="274">
        <v>1.845</v>
      </c>
      <c r="F178" s="284"/>
      <c r="G178" s="284"/>
      <c r="H178" s="283"/>
      <c r="I178" s="31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59" t="s">
        <v>571</v>
      </c>
      <c r="C179" s="300"/>
      <c r="D179" s="308"/>
      <c r="E179" s="309"/>
      <c r="F179" s="310"/>
      <c r="G179" s="285"/>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572</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v>1</v>
      </c>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11">
        <v>34</v>
      </c>
      <c r="B181" s="262" t="s">
        <v>1167</v>
      </c>
      <c r="C181" s="301" t="s">
        <v>1165</v>
      </c>
      <c r="D181" s="267" t="s">
        <v>235</v>
      </c>
      <c r="E181" s="273">
        <v>13.752000000000001</v>
      </c>
      <c r="F181" s="286"/>
      <c r="G181" s="284">
        <f>ROUND(E181*F181,2)</f>
        <v>0</v>
      </c>
      <c r="H181" s="283" t="s">
        <v>458</v>
      </c>
      <c r="I181" s="313" t="s">
        <v>227</v>
      </c>
      <c r="J181" s="32"/>
      <c r="K181" s="32"/>
      <c r="L181" s="32"/>
      <c r="M181" s="32"/>
      <c r="N181" s="32"/>
      <c r="O181" s="32"/>
      <c r="P181" s="32"/>
      <c r="Q181" s="32"/>
      <c r="R181" s="32"/>
      <c r="S181" s="32"/>
      <c r="T181" s="32"/>
      <c r="U181" s="32"/>
      <c r="V181" s="32"/>
      <c r="W181" s="32"/>
      <c r="X181" s="32"/>
      <c r="Y181" s="32"/>
      <c r="Z181" s="32"/>
      <c r="AA181" s="32"/>
      <c r="AB181" s="32"/>
      <c r="AC181" s="32"/>
      <c r="AD181" s="32"/>
      <c r="AE181" s="32" t="s">
        <v>228</v>
      </c>
      <c r="AF181" s="32"/>
      <c r="AG181" s="32"/>
      <c r="AH181" s="32"/>
      <c r="AI181" s="32"/>
      <c r="AJ181" s="32"/>
      <c r="AK181" s="32"/>
      <c r="AL181" s="32"/>
      <c r="AM181" s="32">
        <v>15</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1168</v>
      </c>
      <c r="D182" s="268"/>
      <c r="E182" s="274">
        <v>13.752000000000001</v>
      </c>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59" t="s">
        <v>1169</v>
      </c>
      <c r="C183" s="300"/>
      <c r="D183" s="308"/>
      <c r="E183" s="309"/>
      <c r="F183" s="310"/>
      <c r="G183" s="285"/>
      <c r="H183" s="283"/>
      <c r="I183" s="313"/>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11">
        <v>35</v>
      </c>
      <c r="B184" s="262" t="s">
        <v>1170</v>
      </c>
      <c r="C184" s="301" t="s">
        <v>1171</v>
      </c>
      <c r="D184" s="267" t="s">
        <v>376</v>
      </c>
      <c r="E184" s="273">
        <v>2.2000000000000002</v>
      </c>
      <c r="F184" s="286"/>
      <c r="G184" s="284">
        <f>ROUND(E184*F184,2)</f>
        <v>0</v>
      </c>
      <c r="H184" s="283" t="s">
        <v>458</v>
      </c>
      <c r="I184" s="313" t="s">
        <v>227</v>
      </c>
      <c r="J184" s="32"/>
      <c r="K184" s="32"/>
      <c r="L184" s="32"/>
      <c r="M184" s="32"/>
      <c r="N184" s="32"/>
      <c r="O184" s="32"/>
      <c r="P184" s="32"/>
      <c r="Q184" s="32"/>
      <c r="R184" s="32"/>
      <c r="S184" s="32"/>
      <c r="T184" s="32"/>
      <c r="U184" s="32"/>
      <c r="V184" s="32"/>
      <c r="W184" s="32"/>
      <c r="X184" s="32"/>
      <c r="Y184" s="32"/>
      <c r="Z184" s="32"/>
      <c r="AA184" s="32"/>
      <c r="AB184" s="32"/>
      <c r="AC184" s="32"/>
      <c r="AD184" s="32"/>
      <c r="AE184" s="32" t="s">
        <v>228</v>
      </c>
      <c r="AF184" s="32"/>
      <c r="AG184" s="32"/>
      <c r="AH184" s="32"/>
      <c r="AI184" s="32"/>
      <c r="AJ184" s="32"/>
      <c r="AK184" s="32"/>
      <c r="AL184" s="32"/>
      <c r="AM184" s="32">
        <v>15</v>
      </c>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7"/>
      <c r="B185" s="263"/>
      <c r="C185" s="302" t="s">
        <v>586</v>
      </c>
      <c r="D185" s="268"/>
      <c r="E185" s="274">
        <v>2.2000000000000002</v>
      </c>
      <c r="F185" s="284"/>
      <c r="G185" s="284"/>
      <c r="H185" s="283"/>
      <c r="I185" s="313"/>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7"/>
      <c r="B186" s="259" t="s">
        <v>1172</v>
      </c>
      <c r="C186" s="300"/>
      <c r="D186" s="308"/>
      <c r="E186" s="309"/>
      <c r="F186" s="310"/>
      <c r="G186" s="285"/>
      <c r="H186" s="283"/>
      <c r="I186" s="313"/>
      <c r="J186" s="32"/>
      <c r="K186" s="32"/>
      <c r="L186" s="32"/>
      <c r="M186" s="32"/>
      <c r="N186" s="32"/>
      <c r="O186" s="32"/>
      <c r="P186" s="32"/>
      <c r="Q186" s="32"/>
      <c r="R186" s="32"/>
      <c r="S186" s="32"/>
      <c r="T186" s="32"/>
      <c r="U186" s="32"/>
      <c r="V186" s="32"/>
      <c r="W186" s="32"/>
      <c r="X186" s="32"/>
      <c r="Y186" s="32"/>
      <c r="Z186" s="32"/>
      <c r="AA186" s="32"/>
      <c r="AB186" s="32"/>
      <c r="AC186" s="32">
        <v>0</v>
      </c>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7"/>
      <c r="B187" s="259" t="s">
        <v>1173</v>
      </c>
      <c r="C187" s="300"/>
      <c r="D187" s="308"/>
      <c r="E187" s="309"/>
      <c r="F187" s="310"/>
      <c r="G187" s="285"/>
      <c r="H187" s="283"/>
      <c r="I187" s="313"/>
      <c r="J187" s="32"/>
      <c r="K187" s="32"/>
      <c r="L187" s="32"/>
      <c r="M187" s="32"/>
      <c r="N187" s="32"/>
      <c r="O187" s="32"/>
      <c r="P187" s="32"/>
      <c r="Q187" s="32"/>
      <c r="R187" s="32"/>
      <c r="S187" s="32"/>
      <c r="T187" s="32"/>
      <c r="U187" s="32"/>
      <c r="V187" s="32"/>
      <c r="W187" s="32"/>
      <c r="X187" s="32"/>
      <c r="Y187" s="32"/>
      <c r="Z187" s="32"/>
      <c r="AA187" s="32"/>
      <c r="AB187" s="32"/>
      <c r="AC187" s="32"/>
      <c r="AD187" s="32"/>
      <c r="AE187" s="32" t="s">
        <v>222</v>
      </c>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7"/>
      <c r="B188" s="259" t="s">
        <v>1174</v>
      </c>
      <c r="C188" s="300"/>
      <c r="D188" s="308"/>
      <c r="E188" s="309"/>
      <c r="F188" s="310"/>
      <c r="G188" s="285"/>
      <c r="H188" s="283"/>
      <c r="I188" s="313"/>
      <c r="J188" s="32"/>
      <c r="K188" s="32"/>
      <c r="L188" s="32"/>
      <c r="M188" s="32"/>
      <c r="N188" s="32"/>
      <c r="O188" s="32"/>
      <c r="P188" s="32"/>
      <c r="Q188" s="32"/>
      <c r="R188" s="32"/>
      <c r="S188" s="32"/>
      <c r="T188" s="32"/>
      <c r="U188" s="32"/>
      <c r="V188" s="32"/>
      <c r="W188" s="32"/>
      <c r="X188" s="32"/>
      <c r="Y188" s="32"/>
      <c r="Z188" s="32"/>
      <c r="AA188" s="32"/>
      <c r="AB188" s="32"/>
      <c r="AC188" s="32">
        <v>1</v>
      </c>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ht="20.399999999999999" outlineLevel="1">
      <c r="A189" s="311">
        <v>36</v>
      </c>
      <c r="B189" s="262" t="s">
        <v>1175</v>
      </c>
      <c r="C189" s="301" t="s">
        <v>1176</v>
      </c>
      <c r="D189" s="267" t="s">
        <v>225</v>
      </c>
      <c r="E189" s="273">
        <v>13</v>
      </c>
      <c r="F189" s="286"/>
      <c r="G189" s="284">
        <f>ROUND(E189*F189,2)</f>
        <v>0</v>
      </c>
      <c r="H189" s="283" t="s">
        <v>458</v>
      </c>
      <c r="I189" s="313" t="s">
        <v>227</v>
      </c>
      <c r="J189" s="32"/>
      <c r="K189" s="32"/>
      <c r="L189" s="32"/>
      <c r="M189" s="32"/>
      <c r="N189" s="32"/>
      <c r="O189" s="32"/>
      <c r="P189" s="32"/>
      <c r="Q189" s="32"/>
      <c r="R189" s="32"/>
      <c r="S189" s="32"/>
      <c r="T189" s="32"/>
      <c r="U189" s="32"/>
      <c r="V189" s="32"/>
      <c r="W189" s="32"/>
      <c r="X189" s="32"/>
      <c r="Y189" s="32"/>
      <c r="Z189" s="32"/>
      <c r="AA189" s="32"/>
      <c r="AB189" s="32"/>
      <c r="AC189" s="32"/>
      <c r="AD189" s="32"/>
      <c r="AE189" s="32" t="s">
        <v>228</v>
      </c>
      <c r="AF189" s="32"/>
      <c r="AG189" s="32"/>
      <c r="AH189" s="32"/>
      <c r="AI189" s="32"/>
      <c r="AJ189" s="32"/>
      <c r="AK189" s="32"/>
      <c r="AL189" s="32"/>
      <c r="AM189" s="32">
        <v>15</v>
      </c>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63"/>
      <c r="C190" s="302" t="s">
        <v>1177</v>
      </c>
      <c r="D190" s="268"/>
      <c r="E190" s="274">
        <v>13</v>
      </c>
      <c r="F190" s="284"/>
      <c r="G190" s="284"/>
      <c r="H190" s="283"/>
      <c r="I190" s="313"/>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59" t="s">
        <v>1178</v>
      </c>
      <c r="C191" s="300"/>
      <c r="D191" s="308"/>
      <c r="E191" s="309"/>
      <c r="F191" s="310"/>
      <c r="G191" s="285"/>
      <c r="H191" s="283"/>
      <c r="I191" s="313"/>
      <c r="J191" s="32"/>
      <c r="K191" s="32"/>
      <c r="L191" s="32"/>
      <c r="M191" s="32"/>
      <c r="N191" s="32"/>
      <c r="O191" s="32"/>
      <c r="P191" s="32"/>
      <c r="Q191" s="32"/>
      <c r="R191" s="32"/>
      <c r="S191" s="32"/>
      <c r="T191" s="32"/>
      <c r="U191" s="32"/>
      <c r="V191" s="32"/>
      <c r="W191" s="32"/>
      <c r="X191" s="32"/>
      <c r="Y191" s="32"/>
      <c r="Z191" s="32"/>
      <c r="AA191" s="32"/>
      <c r="AB191" s="32"/>
      <c r="AC191" s="32">
        <v>0</v>
      </c>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07"/>
      <c r="B192" s="259" t="s">
        <v>1179</v>
      </c>
      <c r="C192" s="300"/>
      <c r="D192" s="308"/>
      <c r="E192" s="309"/>
      <c r="F192" s="310"/>
      <c r="G192" s="285"/>
      <c r="H192" s="283"/>
      <c r="I192" s="313"/>
      <c r="J192" s="32"/>
      <c r="K192" s="32"/>
      <c r="L192" s="32"/>
      <c r="M192" s="32"/>
      <c r="N192" s="32"/>
      <c r="O192" s="32"/>
      <c r="P192" s="32"/>
      <c r="Q192" s="32"/>
      <c r="R192" s="32"/>
      <c r="S192" s="32"/>
      <c r="T192" s="32"/>
      <c r="U192" s="32"/>
      <c r="V192" s="32"/>
      <c r="W192" s="32"/>
      <c r="X192" s="32"/>
      <c r="Y192" s="32"/>
      <c r="Z192" s="32"/>
      <c r="AA192" s="32"/>
      <c r="AB192" s="32"/>
      <c r="AC192" s="32">
        <v>1</v>
      </c>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11">
        <v>37</v>
      </c>
      <c r="B193" s="262" t="s">
        <v>1180</v>
      </c>
      <c r="C193" s="301" t="s">
        <v>1181</v>
      </c>
      <c r="D193" s="267" t="s">
        <v>672</v>
      </c>
      <c r="E193" s="273">
        <v>0.6</v>
      </c>
      <c r="F193" s="286"/>
      <c r="G193" s="284">
        <f>ROUND(E193*F193,2)</f>
        <v>0</v>
      </c>
      <c r="H193" s="283" t="s">
        <v>458</v>
      </c>
      <c r="I193" s="313" t="s">
        <v>227</v>
      </c>
      <c r="J193" s="32"/>
      <c r="K193" s="32"/>
      <c r="L193" s="32"/>
      <c r="M193" s="32"/>
      <c r="N193" s="32"/>
      <c r="O193" s="32"/>
      <c r="P193" s="32"/>
      <c r="Q193" s="32"/>
      <c r="R193" s="32"/>
      <c r="S193" s="32"/>
      <c r="T193" s="32"/>
      <c r="U193" s="32"/>
      <c r="V193" s="32"/>
      <c r="W193" s="32"/>
      <c r="X193" s="32"/>
      <c r="Y193" s="32"/>
      <c r="Z193" s="32"/>
      <c r="AA193" s="32"/>
      <c r="AB193" s="32"/>
      <c r="AC193" s="32"/>
      <c r="AD193" s="32"/>
      <c r="AE193" s="32" t="s">
        <v>228</v>
      </c>
      <c r="AF193" s="32"/>
      <c r="AG193" s="32"/>
      <c r="AH193" s="32"/>
      <c r="AI193" s="32"/>
      <c r="AJ193" s="32"/>
      <c r="AK193" s="32"/>
      <c r="AL193" s="32"/>
      <c r="AM193" s="32">
        <v>15</v>
      </c>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7"/>
      <c r="B194" s="263"/>
      <c r="C194" s="302" t="s">
        <v>1182</v>
      </c>
      <c r="D194" s="268"/>
      <c r="E194" s="274">
        <v>0.6</v>
      </c>
      <c r="F194" s="284"/>
      <c r="G194" s="284"/>
      <c r="H194" s="283"/>
      <c r="I194" s="313"/>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7"/>
      <c r="B195" s="259" t="s">
        <v>1183</v>
      </c>
      <c r="C195" s="300"/>
      <c r="D195" s="308"/>
      <c r="E195" s="309"/>
      <c r="F195" s="310"/>
      <c r="G195" s="285"/>
      <c r="H195" s="283"/>
      <c r="I195" s="313"/>
      <c r="J195" s="32"/>
      <c r="K195" s="32"/>
      <c r="L195" s="32"/>
      <c r="M195" s="32"/>
      <c r="N195" s="32"/>
      <c r="O195" s="32"/>
      <c r="P195" s="32"/>
      <c r="Q195" s="32"/>
      <c r="R195" s="32"/>
      <c r="S195" s="32"/>
      <c r="T195" s="32"/>
      <c r="U195" s="32"/>
      <c r="V195" s="32"/>
      <c r="W195" s="32"/>
      <c r="X195" s="32"/>
      <c r="Y195" s="32"/>
      <c r="Z195" s="32"/>
      <c r="AA195" s="32"/>
      <c r="AB195" s="32"/>
      <c r="AC195" s="32">
        <v>0</v>
      </c>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7"/>
      <c r="B196" s="259" t="s">
        <v>1184</v>
      </c>
      <c r="C196" s="300"/>
      <c r="D196" s="308"/>
      <c r="E196" s="309"/>
      <c r="F196" s="310"/>
      <c r="G196" s="285"/>
      <c r="H196" s="283"/>
      <c r="I196" s="313"/>
      <c r="J196" s="32"/>
      <c r="K196" s="32"/>
      <c r="L196" s="32"/>
      <c r="M196" s="32"/>
      <c r="N196" s="32"/>
      <c r="O196" s="32"/>
      <c r="P196" s="32"/>
      <c r="Q196" s="32"/>
      <c r="R196" s="32"/>
      <c r="S196" s="32"/>
      <c r="T196" s="32"/>
      <c r="U196" s="32"/>
      <c r="V196" s="32"/>
      <c r="W196" s="32"/>
      <c r="X196" s="32"/>
      <c r="Y196" s="32"/>
      <c r="Z196" s="32"/>
      <c r="AA196" s="32"/>
      <c r="AB196" s="32"/>
      <c r="AC196" s="32">
        <v>1</v>
      </c>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11">
        <v>38</v>
      </c>
      <c r="B197" s="262" t="s">
        <v>1185</v>
      </c>
      <c r="C197" s="301" t="s">
        <v>1186</v>
      </c>
      <c r="D197" s="267" t="s">
        <v>376</v>
      </c>
      <c r="E197" s="273">
        <v>3.2</v>
      </c>
      <c r="F197" s="286"/>
      <c r="G197" s="284">
        <f>ROUND(E197*F197,2)</f>
        <v>0</v>
      </c>
      <c r="H197" s="283" t="s">
        <v>458</v>
      </c>
      <c r="I197" s="313" t="s">
        <v>227</v>
      </c>
      <c r="J197" s="32"/>
      <c r="K197" s="32"/>
      <c r="L197" s="32"/>
      <c r="M197" s="32"/>
      <c r="N197" s="32"/>
      <c r="O197" s="32"/>
      <c r="P197" s="32"/>
      <c r="Q197" s="32"/>
      <c r="R197" s="32"/>
      <c r="S197" s="32"/>
      <c r="T197" s="32"/>
      <c r="U197" s="32"/>
      <c r="V197" s="32"/>
      <c r="W197" s="32"/>
      <c r="X197" s="32"/>
      <c r="Y197" s="32"/>
      <c r="Z197" s="32"/>
      <c r="AA197" s="32"/>
      <c r="AB197" s="32"/>
      <c r="AC197" s="32"/>
      <c r="AD197" s="32"/>
      <c r="AE197" s="32" t="s">
        <v>228</v>
      </c>
      <c r="AF197" s="32"/>
      <c r="AG197" s="32"/>
      <c r="AH197" s="32"/>
      <c r="AI197" s="32"/>
      <c r="AJ197" s="32"/>
      <c r="AK197" s="32"/>
      <c r="AL197" s="32"/>
      <c r="AM197" s="32">
        <v>15</v>
      </c>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63"/>
      <c r="C198" s="302" t="s">
        <v>1187</v>
      </c>
      <c r="D198" s="268"/>
      <c r="E198" s="274">
        <v>3.2</v>
      </c>
      <c r="F198" s="284"/>
      <c r="G198" s="284"/>
      <c r="H198" s="283"/>
      <c r="I198" s="313"/>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07"/>
      <c r="B199" s="259" t="s">
        <v>1188</v>
      </c>
      <c r="C199" s="300"/>
      <c r="D199" s="308"/>
      <c r="E199" s="309"/>
      <c r="F199" s="310"/>
      <c r="G199" s="285"/>
      <c r="H199" s="283"/>
      <c r="I199" s="313"/>
      <c r="J199" s="32"/>
      <c r="K199" s="32"/>
      <c r="L199" s="32"/>
      <c r="M199" s="32"/>
      <c r="N199" s="32"/>
      <c r="O199" s="32"/>
      <c r="P199" s="32"/>
      <c r="Q199" s="32"/>
      <c r="R199" s="32"/>
      <c r="S199" s="32"/>
      <c r="T199" s="32"/>
      <c r="U199" s="32"/>
      <c r="V199" s="32"/>
      <c r="W199" s="32"/>
      <c r="X199" s="32"/>
      <c r="Y199" s="32"/>
      <c r="Z199" s="32"/>
      <c r="AA199" s="32"/>
      <c r="AB199" s="32"/>
      <c r="AC199" s="32">
        <v>0</v>
      </c>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7"/>
      <c r="B200" s="259" t="s">
        <v>1189</v>
      </c>
      <c r="C200" s="300"/>
      <c r="D200" s="308"/>
      <c r="E200" s="309"/>
      <c r="F200" s="310"/>
      <c r="G200" s="285"/>
      <c r="H200" s="283"/>
      <c r="I200" s="313"/>
      <c r="J200" s="32"/>
      <c r="K200" s="32"/>
      <c r="L200" s="32"/>
      <c r="M200" s="32"/>
      <c r="N200" s="32"/>
      <c r="O200" s="32"/>
      <c r="P200" s="32"/>
      <c r="Q200" s="32"/>
      <c r="R200" s="32"/>
      <c r="S200" s="32"/>
      <c r="T200" s="32"/>
      <c r="U200" s="32"/>
      <c r="V200" s="32"/>
      <c r="W200" s="32"/>
      <c r="X200" s="32"/>
      <c r="Y200" s="32"/>
      <c r="Z200" s="32"/>
      <c r="AA200" s="32"/>
      <c r="AB200" s="32"/>
      <c r="AC200" s="32">
        <v>1</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1">
        <v>39</v>
      </c>
      <c r="B201" s="262" t="s">
        <v>1190</v>
      </c>
      <c r="C201" s="301" t="s">
        <v>1191</v>
      </c>
      <c r="D201" s="267" t="s">
        <v>225</v>
      </c>
      <c r="E201" s="273">
        <v>1</v>
      </c>
      <c r="F201" s="286"/>
      <c r="G201" s="284">
        <f>ROUND(E201*F201,2)</f>
        <v>0</v>
      </c>
      <c r="H201" s="283" t="s">
        <v>458</v>
      </c>
      <c r="I201" s="313" t="s">
        <v>227</v>
      </c>
      <c r="J201" s="32"/>
      <c r="K201" s="32"/>
      <c r="L201" s="32"/>
      <c r="M201" s="32"/>
      <c r="N201" s="32"/>
      <c r="O201" s="32"/>
      <c r="P201" s="32"/>
      <c r="Q201" s="32"/>
      <c r="R201" s="32"/>
      <c r="S201" s="32"/>
      <c r="T201" s="32"/>
      <c r="U201" s="32"/>
      <c r="V201" s="32"/>
      <c r="W201" s="32"/>
      <c r="X201" s="32"/>
      <c r="Y201" s="32"/>
      <c r="Z201" s="32"/>
      <c r="AA201" s="32"/>
      <c r="AB201" s="32"/>
      <c r="AC201" s="32"/>
      <c r="AD201" s="32"/>
      <c r="AE201" s="32" t="s">
        <v>228</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63"/>
      <c r="C202" s="302" t="s">
        <v>1192</v>
      </c>
      <c r="D202" s="268"/>
      <c r="E202" s="274">
        <v>1</v>
      </c>
      <c r="F202" s="284"/>
      <c r="G202" s="284"/>
      <c r="H202" s="283"/>
      <c r="I202" s="31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59" t="s">
        <v>1193</v>
      </c>
      <c r="C203" s="300"/>
      <c r="D203" s="308"/>
      <c r="E203" s="309"/>
      <c r="F203" s="310"/>
      <c r="G203" s="285"/>
      <c r="H203" s="283"/>
      <c r="I203" s="313"/>
      <c r="J203" s="32"/>
      <c r="K203" s="32"/>
      <c r="L203" s="32"/>
      <c r="M203" s="32"/>
      <c r="N203" s="32"/>
      <c r="O203" s="32"/>
      <c r="P203" s="32"/>
      <c r="Q203" s="32"/>
      <c r="R203" s="32"/>
      <c r="S203" s="32"/>
      <c r="T203" s="32"/>
      <c r="U203" s="32"/>
      <c r="V203" s="32"/>
      <c r="W203" s="32"/>
      <c r="X203" s="32"/>
      <c r="Y203" s="32"/>
      <c r="Z203" s="32"/>
      <c r="AA203" s="32"/>
      <c r="AB203" s="32"/>
      <c r="AC203" s="32">
        <v>0</v>
      </c>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11">
        <v>40</v>
      </c>
      <c r="B204" s="262" t="s">
        <v>1194</v>
      </c>
      <c r="C204" s="301" t="s">
        <v>1195</v>
      </c>
      <c r="D204" s="267" t="s">
        <v>376</v>
      </c>
      <c r="E204" s="273">
        <v>121</v>
      </c>
      <c r="F204" s="286"/>
      <c r="G204" s="284">
        <f>ROUND(E204*F204,2)</f>
        <v>0</v>
      </c>
      <c r="H204" s="283" t="s">
        <v>458</v>
      </c>
      <c r="I204" s="313" t="s">
        <v>227</v>
      </c>
      <c r="J204" s="32"/>
      <c r="K204" s="32"/>
      <c r="L204" s="32"/>
      <c r="M204" s="32"/>
      <c r="N204" s="32"/>
      <c r="O204" s="32"/>
      <c r="P204" s="32"/>
      <c r="Q204" s="32"/>
      <c r="R204" s="32"/>
      <c r="S204" s="32"/>
      <c r="T204" s="32"/>
      <c r="U204" s="32"/>
      <c r="V204" s="32"/>
      <c r="W204" s="32"/>
      <c r="X204" s="32"/>
      <c r="Y204" s="32"/>
      <c r="Z204" s="32"/>
      <c r="AA204" s="32"/>
      <c r="AB204" s="32"/>
      <c r="AC204" s="32"/>
      <c r="AD204" s="32"/>
      <c r="AE204" s="32" t="s">
        <v>228</v>
      </c>
      <c r="AF204" s="32"/>
      <c r="AG204" s="32"/>
      <c r="AH204" s="32"/>
      <c r="AI204" s="32"/>
      <c r="AJ204" s="32"/>
      <c r="AK204" s="32"/>
      <c r="AL204" s="32"/>
      <c r="AM204" s="32">
        <v>15</v>
      </c>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63"/>
      <c r="C205" s="302" t="s">
        <v>1196</v>
      </c>
      <c r="D205" s="268"/>
      <c r="E205" s="274">
        <v>121</v>
      </c>
      <c r="F205" s="284"/>
      <c r="G205" s="284"/>
      <c r="H205" s="283"/>
      <c r="I205" s="313"/>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59" t="s">
        <v>454</v>
      </c>
      <c r="C206" s="300"/>
      <c r="D206" s="308"/>
      <c r="E206" s="309"/>
      <c r="F206" s="310"/>
      <c r="G206" s="285"/>
      <c r="H206" s="283"/>
      <c r="I206" s="313"/>
      <c r="J206" s="32"/>
      <c r="K206" s="32"/>
      <c r="L206" s="32"/>
      <c r="M206" s="32"/>
      <c r="N206" s="32"/>
      <c r="O206" s="32"/>
      <c r="P206" s="32"/>
      <c r="Q206" s="32"/>
      <c r="R206" s="32"/>
      <c r="S206" s="32"/>
      <c r="T206" s="32"/>
      <c r="U206" s="32"/>
      <c r="V206" s="32"/>
      <c r="W206" s="32"/>
      <c r="X206" s="32"/>
      <c r="Y206" s="32"/>
      <c r="Z206" s="32"/>
      <c r="AA206" s="32"/>
      <c r="AB206" s="32"/>
      <c r="AC206" s="32">
        <v>0</v>
      </c>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59" t="s">
        <v>455</v>
      </c>
      <c r="C207" s="300"/>
      <c r="D207" s="308"/>
      <c r="E207" s="309"/>
      <c r="F207" s="310"/>
      <c r="G207" s="285"/>
      <c r="H207" s="283"/>
      <c r="I207" s="313"/>
      <c r="J207" s="32"/>
      <c r="K207" s="32"/>
      <c r="L207" s="32"/>
      <c r="M207" s="32"/>
      <c r="N207" s="32"/>
      <c r="O207" s="32"/>
      <c r="P207" s="32"/>
      <c r="Q207" s="32"/>
      <c r="R207" s="32"/>
      <c r="S207" s="32"/>
      <c r="T207" s="32"/>
      <c r="U207" s="32"/>
      <c r="V207" s="32"/>
      <c r="W207" s="32"/>
      <c r="X207" s="32"/>
      <c r="Y207" s="32"/>
      <c r="Z207" s="32"/>
      <c r="AA207" s="32"/>
      <c r="AB207" s="32"/>
      <c r="AC207" s="32">
        <v>1</v>
      </c>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11">
        <v>41</v>
      </c>
      <c r="B208" s="262" t="s">
        <v>1197</v>
      </c>
      <c r="C208" s="301" t="s">
        <v>1198</v>
      </c>
      <c r="D208" s="267" t="s">
        <v>235</v>
      </c>
      <c r="E208" s="273">
        <v>213.18905000000001</v>
      </c>
      <c r="F208" s="286"/>
      <c r="G208" s="284">
        <f>ROUND(E208*F208,2)</f>
        <v>0</v>
      </c>
      <c r="H208" s="283" t="s">
        <v>458</v>
      </c>
      <c r="I208" s="313" t="s">
        <v>227</v>
      </c>
      <c r="J208" s="32"/>
      <c r="K208" s="32"/>
      <c r="L208" s="32"/>
      <c r="M208" s="32"/>
      <c r="N208" s="32"/>
      <c r="O208" s="32"/>
      <c r="P208" s="32"/>
      <c r="Q208" s="32"/>
      <c r="R208" s="32"/>
      <c r="S208" s="32"/>
      <c r="T208" s="32"/>
      <c r="U208" s="32"/>
      <c r="V208" s="32"/>
      <c r="W208" s="32"/>
      <c r="X208" s="32"/>
      <c r="Y208" s="32"/>
      <c r="Z208" s="32"/>
      <c r="AA208" s="32"/>
      <c r="AB208" s="32"/>
      <c r="AC208" s="32"/>
      <c r="AD208" s="32"/>
      <c r="AE208" s="32" t="s">
        <v>228</v>
      </c>
      <c r="AF208" s="32"/>
      <c r="AG208" s="32"/>
      <c r="AH208" s="32"/>
      <c r="AI208" s="32"/>
      <c r="AJ208" s="32"/>
      <c r="AK208" s="32"/>
      <c r="AL208" s="32"/>
      <c r="AM208" s="32">
        <v>15</v>
      </c>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7"/>
      <c r="B209" s="263"/>
      <c r="C209" s="302" t="s">
        <v>1199</v>
      </c>
      <c r="D209" s="268"/>
      <c r="E209" s="274">
        <v>213.18905000000001</v>
      </c>
      <c r="F209" s="284"/>
      <c r="G209" s="284"/>
      <c r="H209" s="283"/>
      <c r="I209" s="313"/>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7"/>
      <c r="B210" s="259" t="s">
        <v>454</v>
      </c>
      <c r="C210" s="300"/>
      <c r="D210" s="308"/>
      <c r="E210" s="309"/>
      <c r="F210" s="310"/>
      <c r="G210" s="285"/>
      <c r="H210" s="283"/>
      <c r="I210" s="313"/>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07"/>
      <c r="B211" s="259" t="s">
        <v>455</v>
      </c>
      <c r="C211" s="300"/>
      <c r="D211" s="308"/>
      <c r="E211" s="309"/>
      <c r="F211" s="310"/>
      <c r="G211" s="285"/>
      <c r="H211" s="283"/>
      <c r="I211" s="313"/>
      <c r="J211" s="32"/>
      <c r="K211" s="32"/>
      <c r="L211" s="32"/>
      <c r="M211" s="32"/>
      <c r="N211" s="32"/>
      <c r="O211" s="32"/>
      <c r="P211" s="32"/>
      <c r="Q211" s="32"/>
      <c r="R211" s="32"/>
      <c r="S211" s="32"/>
      <c r="T211" s="32"/>
      <c r="U211" s="32"/>
      <c r="V211" s="32"/>
      <c r="W211" s="32"/>
      <c r="X211" s="32"/>
      <c r="Y211" s="32"/>
      <c r="Z211" s="32"/>
      <c r="AA211" s="32"/>
      <c r="AB211" s="32"/>
      <c r="AC211" s="32">
        <v>1</v>
      </c>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11">
        <v>42</v>
      </c>
      <c r="B212" s="262" t="s">
        <v>456</v>
      </c>
      <c r="C212" s="301" t="s">
        <v>457</v>
      </c>
      <c r="D212" s="267" t="s">
        <v>235</v>
      </c>
      <c r="E212" s="273">
        <v>29.361999999999998</v>
      </c>
      <c r="F212" s="286"/>
      <c r="G212" s="284">
        <f>ROUND(E212*F212,2)</f>
        <v>0</v>
      </c>
      <c r="H212" s="283" t="s">
        <v>458</v>
      </c>
      <c r="I212" s="313" t="s">
        <v>227</v>
      </c>
      <c r="J212" s="32"/>
      <c r="K212" s="32"/>
      <c r="L212" s="32"/>
      <c r="M212" s="32"/>
      <c r="N212" s="32"/>
      <c r="O212" s="32"/>
      <c r="P212" s="32"/>
      <c r="Q212" s="32"/>
      <c r="R212" s="32"/>
      <c r="S212" s="32"/>
      <c r="T212" s="32"/>
      <c r="U212" s="32"/>
      <c r="V212" s="32"/>
      <c r="W212" s="32"/>
      <c r="X212" s="32"/>
      <c r="Y212" s="32"/>
      <c r="Z212" s="32"/>
      <c r="AA212" s="32"/>
      <c r="AB212" s="32"/>
      <c r="AC212" s="32"/>
      <c r="AD212" s="32"/>
      <c r="AE212" s="32" t="s">
        <v>228</v>
      </c>
      <c r="AF212" s="32"/>
      <c r="AG212" s="32"/>
      <c r="AH212" s="32"/>
      <c r="AI212" s="32"/>
      <c r="AJ212" s="32"/>
      <c r="AK212" s="32"/>
      <c r="AL212" s="32"/>
      <c r="AM212" s="32">
        <v>15</v>
      </c>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07"/>
      <c r="B213" s="263"/>
      <c r="C213" s="302" t="s">
        <v>798</v>
      </c>
      <c r="D213" s="268"/>
      <c r="E213" s="274"/>
      <c r="F213" s="284"/>
      <c r="G213" s="284"/>
      <c r="H213" s="283"/>
      <c r="I213" s="313"/>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63"/>
      <c r="C214" s="302" t="s">
        <v>1036</v>
      </c>
      <c r="D214" s="268"/>
      <c r="E214" s="274">
        <v>29.361999999999998</v>
      </c>
      <c r="F214" s="284"/>
      <c r="G214" s="284"/>
      <c r="H214" s="283"/>
      <c r="I214" s="313"/>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11">
        <v>43</v>
      </c>
      <c r="B215" s="262" t="s">
        <v>1200</v>
      </c>
      <c r="C215" s="301" t="s">
        <v>1201</v>
      </c>
      <c r="D215" s="267" t="s">
        <v>225</v>
      </c>
      <c r="E215" s="273">
        <v>1</v>
      </c>
      <c r="F215" s="286"/>
      <c r="G215" s="284">
        <f>ROUND(E215*F215,2)</f>
        <v>0</v>
      </c>
      <c r="H215" s="283"/>
      <c r="I215" s="313" t="s">
        <v>257</v>
      </c>
      <c r="J215" s="32"/>
      <c r="K215" s="32"/>
      <c r="L215" s="32"/>
      <c r="M215" s="32"/>
      <c r="N215" s="32"/>
      <c r="O215" s="32"/>
      <c r="P215" s="32"/>
      <c r="Q215" s="32"/>
      <c r="R215" s="32"/>
      <c r="S215" s="32"/>
      <c r="T215" s="32"/>
      <c r="U215" s="32"/>
      <c r="V215" s="32"/>
      <c r="W215" s="32"/>
      <c r="X215" s="32"/>
      <c r="Y215" s="32"/>
      <c r="Z215" s="32"/>
      <c r="AA215" s="32"/>
      <c r="AB215" s="32"/>
      <c r="AC215" s="32"/>
      <c r="AD215" s="32"/>
      <c r="AE215" s="32" t="s">
        <v>258</v>
      </c>
      <c r="AF215" s="32" t="s">
        <v>259</v>
      </c>
      <c r="AG215" s="32"/>
      <c r="AH215" s="32"/>
      <c r="AI215" s="32"/>
      <c r="AJ215" s="32"/>
      <c r="AK215" s="32"/>
      <c r="AL215" s="32"/>
      <c r="AM215" s="32">
        <v>15</v>
      </c>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7"/>
      <c r="B216" s="263"/>
      <c r="C216" s="302" t="s">
        <v>1202</v>
      </c>
      <c r="D216" s="268"/>
      <c r="E216" s="274">
        <v>1</v>
      </c>
      <c r="F216" s="284"/>
      <c r="G216" s="284"/>
      <c r="H216" s="283"/>
      <c r="I216" s="313"/>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c r="A217" s="306" t="s">
        <v>218</v>
      </c>
      <c r="B217" s="261" t="s">
        <v>140</v>
      </c>
      <c r="C217" s="298" t="s">
        <v>141</v>
      </c>
      <c r="D217" s="265"/>
      <c r="E217" s="271"/>
      <c r="F217" s="287">
        <f>SUM(G218:G224)</f>
        <v>0</v>
      </c>
      <c r="G217" s="288"/>
      <c r="H217" s="280"/>
      <c r="I217" s="312"/>
      <c r="AE217" t="s">
        <v>219</v>
      </c>
    </row>
    <row r="218" spans="1:60" outlineLevel="1">
      <c r="A218" s="307"/>
      <c r="B218" s="258" t="s">
        <v>464</v>
      </c>
      <c r="C218" s="299"/>
      <c r="D218" s="266"/>
      <c r="E218" s="272"/>
      <c r="F218" s="281"/>
      <c r="G218" s="282"/>
      <c r="H218" s="283"/>
      <c r="I218" s="313"/>
      <c r="J218" s="32"/>
      <c r="K218" s="32"/>
      <c r="L218" s="32"/>
      <c r="M218" s="32"/>
      <c r="N218" s="32"/>
      <c r="O218" s="32"/>
      <c r="P218" s="32"/>
      <c r="Q218" s="32"/>
      <c r="R218" s="32"/>
      <c r="S218" s="32"/>
      <c r="T218" s="32"/>
      <c r="U218" s="32"/>
      <c r="V218" s="32"/>
      <c r="W218" s="32"/>
      <c r="X218" s="32"/>
      <c r="Y218" s="32"/>
      <c r="Z218" s="32"/>
      <c r="AA218" s="32"/>
      <c r="AB218" s="32"/>
      <c r="AC218" s="32">
        <v>0</v>
      </c>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07"/>
      <c r="B219" s="259" t="s">
        <v>465</v>
      </c>
      <c r="C219" s="300"/>
      <c r="D219" s="308"/>
      <c r="E219" s="309"/>
      <c r="F219" s="310"/>
      <c r="G219" s="285"/>
      <c r="H219" s="283"/>
      <c r="I219" s="313"/>
      <c r="J219" s="32"/>
      <c r="K219" s="32"/>
      <c r="L219" s="32"/>
      <c r="M219" s="32"/>
      <c r="N219" s="32"/>
      <c r="O219" s="32"/>
      <c r="P219" s="32"/>
      <c r="Q219" s="32"/>
      <c r="R219" s="32"/>
      <c r="S219" s="32"/>
      <c r="T219" s="32"/>
      <c r="U219" s="32"/>
      <c r="V219" s="32"/>
      <c r="W219" s="32"/>
      <c r="X219" s="32"/>
      <c r="Y219" s="32"/>
      <c r="Z219" s="32"/>
      <c r="AA219" s="32"/>
      <c r="AB219" s="32"/>
      <c r="AC219" s="32"/>
      <c r="AD219" s="32"/>
      <c r="AE219" s="32" t="s">
        <v>222</v>
      </c>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07"/>
      <c r="B220" s="259" t="s">
        <v>466</v>
      </c>
      <c r="C220" s="300"/>
      <c r="D220" s="308"/>
      <c r="E220" s="309"/>
      <c r="F220" s="310"/>
      <c r="G220" s="285"/>
      <c r="H220" s="283"/>
      <c r="I220" s="313"/>
      <c r="J220" s="32"/>
      <c r="K220" s="32"/>
      <c r="L220" s="32"/>
      <c r="M220" s="32"/>
      <c r="N220" s="32"/>
      <c r="O220" s="32"/>
      <c r="P220" s="32"/>
      <c r="Q220" s="32"/>
      <c r="R220" s="32"/>
      <c r="S220" s="32"/>
      <c r="T220" s="32"/>
      <c r="U220" s="32"/>
      <c r="V220" s="32"/>
      <c r="W220" s="32"/>
      <c r="X220" s="32"/>
      <c r="Y220" s="32"/>
      <c r="Z220" s="32"/>
      <c r="AA220" s="32"/>
      <c r="AB220" s="32"/>
      <c r="AC220" s="32">
        <v>1</v>
      </c>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11">
        <v>44</v>
      </c>
      <c r="B221" s="262" t="s">
        <v>467</v>
      </c>
      <c r="C221" s="301" t="s">
        <v>468</v>
      </c>
      <c r="D221" s="267" t="s">
        <v>469</v>
      </c>
      <c r="E221" s="273">
        <v>24.62735</v>
      </c>
      <c r="F221" s="286"/>
      <c r="G221" s="284">
        <f>ROUND(E221*F221,2)</f>
        <v>0</v>
      </c>
      <c r="H221" s="283" t="s">
        <v>226</v>
      </c>
      <c r="I221" s="313" t="s">
        <v>227</v>
      </c>
      <c r="J221" s="32"/>
      <c r="K221" s="32"/>
      <c r="L221" s="32"/>
      <c r="M221" s="32"/>
      <c r="N221" s="32"/>
      <c r="O221" s="32"/>
      <c r="P221" s="32"/>
      <c r="Q221" s="32"/>
      <c r="R221" s="32"/>
      <c r="S221" s="32"/>
      <c r="T221" s="32"/>
      <c r="U221" s="32"/>
      <c r="V221" s="32"/>
      <c r="W221" s="32"/>
      <c r="X221" s="32"/>
      <c r="Y221" s="32"/>
      <c r="Z221" s="32"/>
      <c r="AA221" s="32"/>
      <c r="AB221" s="32"/>
      <c r="AC221" s="32"/>
      <c r="AD221" s="32"/>
      <c r="AE221" s="32" t="s">
        <v>228</v>
      </c>
      <c r="AF221" s="32"/>
      <c r="AG221" s="32"/>
      <c r="AH221" s="32"/>
      <c r="AI221" s="32"/>
      <c r="AJ221" s="32"/>
      <c r="AK221" s="32"/>
      <c r="AL221" s="32"/>
      <c r="AM221" s="32">
        <v>15</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7"/>
      <c r="B222" s="263"/>
      <c r="C222" s="302" t="s">
        <v>470</v>
      </c>
      <c r="D222" s="268"/>
      <c r="E222" s="274"/>
      <c r="F222" s="284"/>
      <c r="G222" s="284"/>
      <c r="H222" s="283"/>
      <c r="I222" s="313"/>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7"/>
      <c r="B223" s="263"/>
      <c r="C223" s="302" t="s">
        <v>1203</v>
      </c>
      <c r="D223" s="268"/>
      <c r="E223" s="274"/>
      <c r="F223" s="284"/>
      <c r="G223" s="284"/>
      <c r="H223" s="283"/>
      <c r="I223" s="313"/>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63"/>
      <c r="C224" s="302" t="s">
        <v>1204</v>
      </c>
      <c r="D224" s="268"/>
      <c r="E224" s="274">
        <v>24.62735</v>
      </c>
      <c r="F224" s="284"/>
      <c r="G224" s="284"/>
      <c r="H224" s="283"/>
      <c r="I224" s="313"/>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c r="A225" s="306" t="s">
        <v>218</v>
      </c>
      <c r="B225" s="261" t="s">
        <v>146</v>
      </c>
      <c r="C225" s="298" t="s">
        <v>147</v>
      </c>
      <c r="D225" s="265"/>
      <c r="E225" s="271"/>
      <c r="F225" s="287">
        <f>SUM(G226:G226)</f>
        <v>0</v>
      </c>
      <c r="G225" s="288"/>
      <c r="H225" s="280"/>
      <c r="I225" s="312"/>
      <c r="AE225" t="s">
        <v>219</v>
      </c>
    </row>
    <row r="226" spans="1:60" outlineLevel="1">
      <c r="A226" s="311">
        <v>45</v>
      </c>
      <c r="B226" s="262" t="s">
        <v>1205</v>
      </c>
      <c r="C226" s="301" t="s">
        <v>1206</v>
      </c>
      <c r="D226" s="267" t="s">
        <v>983</v>
      </c>
      <c r="E226" s="273">
        <v>1</v>
      </c>
      <c r="F226" s="286"/>
      <c r="G226" s="284">
        <f>ROUND(E226*F226,2)</f>
        <v>0</v>
      </c>
      <c r="H226" s="283"/>
      <c r="I226" s="313" t="s">
        <v>257</v>
      </c>
      <c r="J226" s="32"/>
      <c r="K226" s="32"/>
      <c r="L226" s="32"/>
      <c r="M226" s="32"/>
      <c r="N226" s="32"/>
      <c r="O226" s="32"/>
      <c r="P226" s="32"/>
      <c r="Q226" s="32"/>
      <c r="R226" s="32"/>
      <c r="S226" s="32"/>
      <c r="T226" s="32"/>
      <c r="U226" s="32"/>
      <c r="V226" s="32"/>
      <c r="W226" s="32"/>
      <c r="X226" s="32"/>
      <c r="Y226" s="32"/>
      <c r="Z226" s="32"/>
      <c r="AA226" s="32"/>
      <c r="AB226" s="32"/>
      <c r="AC226" s="32"/>
      <c r="AD226" s="32"/>
      <c r="AE226" s="32" t="s">
        <v>258</v>
      </c>
      <c r="AF226" s="32" t="s">
        <v>259</v>
      </c>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c r="A227" s="306" t="s">
        <v>218</v>
      </c>
      <c r="B227" s="261" t="s">
        <v>148</v>
      </c>
      <c r="C227" s="298" t="s">
        <v>149</v>
      </c>
      <c r="D227" s="265"/>
      <c r="E227" s="271"/>
      <c r="F227" s="287">
        <f>SUM(G228:G239)</f>
        <v>0</v>
      </c>
      <c r="G227" s="288"/>
      <c r="H227" s="280"/>
      <c r="I227" s="312"/>
      <c r="AE227" t="s">
        <v>219</v>
      </c>
    </row>
    <row r="228" spans="1:60" outlineLevel="1">
      <c r="A228" s="307"/>
      <c r="B228" s="258" t="s">
        <v>1207</v>
      </c>
      <c r="C228" s="299"/>
      <c r="D228" s="266"/>
      <c r="E228" s="272"/>
      <c r="F228" s="281"/>
      <c r="G228" s="282"/>
      <c r="H228" s="283"/>
      <c r="I228" s="313"/>
      <c r="J228" s="32"/>
      <c r="K228" s="32"/>
      <c r="L228" s="32"/>
      <c r="M228" s="32"/>
      <c r="N228" s="32"/>
      <c r="O228" s="32"/>
      <c r="P228" s="32"/>
      <c r="Q228" s="32"/>
      <c r="R228" s="32"/>
      <c r="S228" s="32"/>
      <c r="T228" s="32"/>
      <c r="U228" s="32"/>
      <c r="V228" s="32"/>
      <c r="W228" s="32"/>
      <c r="X228" s="32"/>
      <c r="Y228" s="32"/>
      <c r="Z228" s="32"/>
      <c r="AA228" s="32"/>
      <c r="AB228" s="32"/>
      <c r="AC228" s="32">
        <v>0</v>
      </c>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11">
        <v>46</v>
      </c>
      <c r="B229" s="262" t="s">
        <v>1208</v>
      </c>
      <c r="C229" s="301" t="s">
        <v>1209</v>
      </c>
      <c r="D229" s="267" t="s">
        <v>225</v>
      </c>
      <c r="E229" s="273">
        <v>4</v>
      </c>
      <c r="F229" s="286"/>
      <c r="G229" s="284">
        <f>ROUND(E229*F229,2)</f>
        <v>0</v>
      </c>
      <c r="H229" s="283" t="s">
        <v>1210</v>
      </c>
      <c r="I229" s="313" t="s">
        <v>227</v>
      </c>
      <c r="J229" s="32"/>
      <c r="K229" s="32"/>
      <c r="L229" s="32"/>
      <c r="M229" s="32"/>
      <c r="N229" s="32"/>
      <c r="O229" s="32"/>
      <c r="P229" s="32"/>
      <c r="Q229" s="32"/>
      <c r="R229" s="32"/>
      <c r="S229" s="32"/>
      <c r="T229" s="32"/>
      <c r="U229" s="32"/>
      <c r="V229" s="32"/>
      <c r="W229" s="32"/>
      <c r="X229" s="32"/>
      <c r="Y229" s="32"/>
      <c r="Z229" s="32"/>
      <c r="AA229" s="32"/>
      <c r="AB229" s="32"/>
      <c r="AC229" s="32"/>
      <c r="AD229" s="32"/>
      <c r="AE229" s="32" t="s">
        <v>228</v>
      </c>
      <c r="AF229" s="32"/>
      <c r="AG229" s="32"/>
      <c r="AH229" s="32"/>
      <c r="AI229" s="32"/>
      <c r="AJ229" s="32"/>
      <c r="AK229" s="32"/>
      <c r="AL229" s="32"/>
      <c r="AM229" s="32">
        <v>15</v>
      </c>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7"/>
      <c r="B230" s="263"/>
      <c r="C230" s="302" t="s">
        <v>1211</v>
      </c>
      <c r="D230" s="268"/>
      <c r="E230" s="274">
        <v>4</v>
      </c>
      <c r="F230" s="284"/>
      <c r="G230" s="284"/>
      <c r="H230" s="283"/>
      <c r="I230" s="313"/>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7"/>
      <c r="B231" s="259" t="s">
        <v>1212</v>
      </c>
      <c r="C231" s="300"/>
      <c r="D231" s="308"/>
      <c r="E231" s="309"/>
      <c r="F231" s="310"/>
      <c r="G231" s="285"/>
      <c r="H231" s="283"/>
      <c r="I231" s="313"/>
      <c r="J231" s="32"/>
      <c r="K231" s="32"/>
      <c r="L231" s="32"/>
      <c r="M231" s="32"/>
      <c r="N231" s="32"/>
      <c r="O231" s="32"/>
      <c r="P231" s="32"/>
      <c r="Q231" s="32"/>
      <c r="R231" s="32"/>
      <c r="S231" s="32"/>
      <c r="T231" s="32"/>
      <c r="U231" s="32"/>
      <c r="V231" s="32"/>
      <c r="W231" s="32"/>
      <c r="X231" s="32"/>
      <c r="Y231" s="32"/>
      <c r="Z231" s="32"/>
      <c r="AA231" s="32"/>
      <c r="AB231" s="32"/>
      <c r="AC231" s="32">
        <v>0</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ht="20.399999999999999" outlineLevel="1">
      <c r="A232" s="311">
        <v>47</v>
      </c>
      <c r="B232" s="262" t="s">
        <v>1213</v>
      </c>
      <c r="C232" s="301" t="s">
        <v>1214</v>
      </c>
      <c r="D232" s="267" t="s">
        <v>225</v>
      </c>
      <c r="E232" s="273">
        <v>4</v>
      </c>
      <c r="F232" s="286"/>
      <c r="G232" s="284">
        <f>ROUND(E232*F232,2)</f>
        <v>0</v>
      </c>
      <c r="H232" s="283" t="s">
        <v>1210</v>
      </c>
      <c r="I232" s="313" t="s">
        <v>227</v>
      </c>
      <c r="J232" s="32"/>
      <c r="K232" s="32"/>
      <c r="L232" s="32"/>
      <c r="M232" s="32"/>
      <c r="N232" s="32"/>
      <c r="O232" s="32"/>
      <c r="P232" s="32"/>
      <c r="Q232" s="32"/>
      <c r="R232" s="32"/>
      <c r="S232" s="32"/>
      <c r="T232" s="32"/>
      <c r="U232" s="32"/>
      <c r="V232" s="32"/>
      <c r="W232" s="32"/>
      <c r="X232" s="32"/>
      <c r="Y232" s="32"/>
      <c r="Z232" s="32"/>
      <c r="AA232" s="32"/>
      <c r="AB232" s="32"/>
      <c r="AC232" s="32"/>
      <c r="AD232" s="32"/>
      <c r="AE232" s="32" t="s">
        <v>228</v>
      </c>
      <c r="AF232" s="32"/>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c r="B233" s="263"/>
      <c r="C233" s="302" t="s">
        <v>1215</v>
      </c>
      <c r="D233" s="268"/>
      <c r="E233" s="274">
        <v>4</v>
      </c>
      <c r="F233" s="284"/>
      <c r="G233" s="284"/>
      <c r="H233" s="283"/>
      <c r="I233" s="313"/>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7"/>
      <c r="B234" s="259" t="s">
        <v>1216</v>
      </c>
      <c r="C234" s="300"/>
      <c r="D234" s="308"/>
      <c r="E234" s="309"/>
      <c r="F234" s="310"/>
      <c r="G234" s="285"/>
      <c r="H234" s="283"/>
      <c r="I234" s="313"/>
      <c r="J234" s="32"/>
      <c r="K234" s="32"/>
      <c r="L234" s="32"/>
      <c r="M234" s="32"/>
      <c r="N234" s="32"/>
      <c r="O234" s="32"/>
      <c r="P234" s="32"/>
      <c r="Q234" s="32"/>
      <c r="R234" s="32"/>
      <c r="S234" s="32"/>
      <c r="T234" s="32"/>
      <c r="U234" s="32"/>
      <c r="V234" s="32"/>
      <c r="W234" s="32"/>
      <c r="X234" s="32"/>
      <c r="Y234" s="32"/>
      <c r="Z234" s="32"/>
      <c r="AA234" s="32"/>
      <c r="AB234" s="32"/>
      <c r="AC234" s="32">
        <v>0</v>
      </c>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7"/>
      <c r="B235" s="259" t="s">
        <v>1217</v>
      </c>
      <c r="C235" s="300"/>
      <c r="D235" s="308"/>
      <c r="E235" s="309"/>
      <c r="F235" s="310"/>
      <c r="G235" s="285"/>
      <c r="H235" s="283"/>
      <c r="I235" s="313"/>
      <c r="J235" s="32"/>
      <c r="K235" s="32"/>
      <c r="L235" s="32"/>
      <c r="M235" s="32"/>
      <c r="N235" s="32"/>
      <c r="O235" s="32"/>
      <c r="P235" s="32"/>
      <c r="Q235" s="32"/>
      <c r="R235" s="32"/>
      <c r="S235" s="32"/>
      <c r="T235" s="32"/>
      <c r="U235" s="32"/>
      <c r="V235" s="32"/>
      <c r="W235" s="32"/>
      <c r="X235" s="32"/>
      <c r="Y235" s="32"/>
      <c r="Z235" s="32"/>
      <c r="AA235" s="32"/>
      <c r="AB235" s="32"/>
      <c r="AC235" s="32"/>
      <c r="AD235" s="32"/>
      <c r="AE235" s="32" t="s">
        <v>222</v>
      </c>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07">
        <v>48</v>
      </c>
      <c r="B236" s="263" t="s">
        <v>1218</v>
      </c>
      <c r="C236" s="301" t="s">
        <v>501</v>
      </c>
      <c r="D236" s="267" t="s">
        <v>61</v>
      </c>
      <c r="E236" s="276"/>
      <c r="F236" s="286"/>
      <c r="G236" s="284">
        <f>ROUND(E236*F236,2)</f>
        <v>0</v>
      </c>
      <c r="H236" s="283" t="s">
        <v>1210</v>
      </c>
      <c r="I236" s="313" t="s">
        <v>227</v>
      </c>
      <c r="J236" s="32"/>
      <c r="K236" s="32"/>
      <c r="L236" s="32"/>
      <c r="M236" s="32"/>
      <c r="N236" s="32"/>
      <c r="O236" s="32"/>
      <c r="P236" s="32"/>
      <c r="Q236" s="32"/>
      <c r="R236" s="32"/>
      <c r="S236" s="32"/>
      <c r="T236" s="32"/>
      <c r="U236" s="32"/>
      <c r="V236" s="32"/>
      <c r="W236" s="32"/>
      <c r="X236" s="32"/>
      <c r="Y236" s="32"/>
      <c r="Z236" s="32"/>
      <c r="AA236" s="32"/>
      <c r="AB236" s="32"/>
      <c r="AC236" s="32"/>
      <c r="AD236" s="32"/>
      <c r="AE236" s="32" t="s">
        <v>228</v>
      </c>
      <c r="AF236" s="32"/>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07"/>
      <c r="B237" s="263"/>
      <c r="C237" s="302" t="s">
        <v>502</v>
      </c>
      <c r="D237" s="268"/>
      <c r="E237" s="274"/>
      <c r="F237" s="284"/>
      <c r="G237" s="284"/>
      <c r="H237" s="283"/>
      <c r="I237" s="313"/>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07"/>
      <c r="B238" s="263"/>
      <c r="C238" s="302" t="s">
        <v>1219</v>
      </c>
      <c r="D238" s="268"/>
      <c r="E238" s="274"/>
      <c r="F238" s="284"/>
      <c r="G238" s="284"/>
      <c r="H238" s="283"/>
      <c r="I238" s="313"/>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63"/>
      <c r="C239" s="302" t="s">
        <v>1220</v>
      </c>
      <c r="D239" s="268"/>
      <c r="E239" s="274">
        <v>83</v>
      </c>
      <c r="F239" s="284"/>
      <c r="G239" s="284"/>
      <c r="H239" s="283"/>
      <c r="I239" s="313"/>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c r="A240" s="306" t="s">
        <v>218</v>
      </c>
      <c r="B240" s="261" t="s">
        <v>150</v>
      </c>
      <c r="C240" s="298" t="s">
        <v>151</v>
      </c>
      <c r="D240" s="265"/>
      <c r="E240" s="271"/>
      <c r="F240" s="287">
        <f>SUM(G241:G241)</f>
        <v>0</v>
      </c>
      <c r="G240" s="288"/>
      <c r="H240" s="280"/>
      <c r="I240" s="312"/>
      <c r="AE240" t="s">
        <v>219</v>
      </c>
    </row>
    <row r="241" spans="1:60" outlineLevel="1">
      <c r="A241" s="311">
        <v>49</v>
      </c>
      <c r="B241" s="262" t="s">
        <v>1221</v>
      </c>
      <c r="C241" s="301" t="s">
        <v>1222</v>
      </c>
      <c r="D241" s="267" t="s">
        <v>983</v>
      </c>
      <c r="E241" s="273">
        <v>1</v>
      </c>
      <c r="F241" s="286"/>
      <c r="G241" s="284">
        <f>ROUND(E241*F241,2)</f>
        <v>0</v>
      </c>
      <c r="H241" s="283"/>
      <c r="I241" s="313" t="s">
        <v>257</v>
      </c>
      <c r="J241" s="32"/>
      <c r="K241" s="32"/>
      <c r="L241" s="32"/>
      <c r="M241" s="32"/>
      <c r="N241" s="32"/>
      <c r="O241" s="32"/>
      <c r="P241" s="32"/>
      <c r="Q241" s="32"/>
      <c r="R241" s="32"/>
      <c r="S241" s="32"/>
      <c r="T241" s="32"/>
      <c r="U241" s="32"/>
      <c r="V241" s="32"/>
      <c r="W241" s="32"/>
      <c r="X241" s="32"/>
      <c r="Y241" s="32"/>
      <c r="Z241" s="32"/>
      <c r="AA241" s="32"/>
      <c r="AB241" s="32"/>
      <c r="AC241" s="32"/>
      <c r="AD241" s="32"/>
      <c r="AE241" s="32" t="s">
        <v>258</v>
      </c>
      <c r="AF241" s="32" t="s">
        <v>259</v>
      </c>
      <c r="AG241" s="32"/>
      <c r="AH241" s="32"/>
      <c r="AI241" s="32"/>
      <c r="AJ241" s="32"/>
      <c r="AK241" s="32"/>
      <c r="AL241" s="32"/>
      <c r="AM241" s="32">
        <v>15</v>
      </c>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c r="A242" s="306" t="s">
        <v>218</v>
      </c>
      <c r="B242" s="261" t="s">
        <v>152</v>
      </c>
      <c r="C242" s="298" t="s">
        <v>153</v>
      </c>
      <c r="D242" s="265"/>
      <c r="E242" s="271"/>
      <c r="F242" s="287">
        <f>SUM(G243:G283)</f>
        <v>0</v>
      </c>
      <c r="G242" s="288"/>
      <c r="H242" s="280"/>
      <c r="I242" s="312"/>
      <c r="AE242" t="s">
        <v>219</v>
      </c>
    </row>
    <row r="243" spans="1:60" outlineLevel="1">
      <c r="A243" s="307"/>
      <c r="B243" s="258" t="s">
        <v>1223</v>
      </c>
      <c r="C243" s="299"/>
      <c r="D243" s="266"/>
      <c r="E243" s="272"/>
      <c r="F243" s="281"/>
      <c r="G243" s="282"/>
      <c r="H243" s="283"/>
      <c r="I243" s="313"/>
      <c r="J243" s="32"/>
      <c r="K243" s="32"/>
      <c r="L243" s="32"/>
      <c r="M243" s="32"/>
      <c r="N243" s="32"/>
      <c r="O243" s="32"/>
      <c r="P243" s="32"/>
      <c r="Q243" s="32"/>
      <c r="R243" s="32"/>
      <c r="S243" s="32"/>
      <c r="T243" s="32"/>
      <c r="U243" s="32"/>
      <c r="V243" s="32"/>
      <c r="W243" s="32"/>
      <c r="X243" s="32"/>
      <c r="Y243" s="32"/>
      <c r="Z243" s="32"/>
      <c r="AA243" s="32"/>
      <c r="AB243" s="32"/>
      <c r="AC243" s="32">
        <v>0</v>
      </c>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59" t="s">
        <v>1224</v>
      </c>
      <c r="C244" s="300"/>
      <c r="D244" s="308"/>
      <c r="E244" s="309"/>
      <c r="F244" s="310"/>
      <c r="G244" s="285"/>
      <c r="H244" s="283"/>
      <c r="I244" s="313"/>
      <c r="J244" s="32"/>
      <c r="K244" s="32"/>
      <c r="L244" s="32"/>
      <c r="M244" s="32"/>
      <c r="N244" s="32"/>
      <c r="O244" s="32"/>
      <c r="P244" s="32"/>
      <c r="Q244" s="32"/>
      <c r="R244" s="32"/>
      <c r="S244" s="32"/>
      <c r="T244" s="32"/>
      <c r="U244" s="32"/>
      <c r="V244" s="32"/>
      <c r="W244" s="32"/>
      <c r="X244" s="32"/>
      <c r="Y244" s="32"/>
      <c r="Z244" s="32"/>
      <c r="AA244" s="32"/>
      <c r="AB244" s="32"/>
      <c r="AC244" s="32">
        <v>1</v>
      </c>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11">
        <v>50</v>
      </c>
      <c r="B245" s="262" t="s">
        <v>1225</v>
      </c>
      <c r="C245" s="301" t="s">
        <v>1226</v>
      </c>
      <c r="D245" s="267" t="s">
        <v>225</v>
      </c>
      <c r="E245" s="273">
        <v>1</v>
      </c>
      <c r="F245" s="286"/>
      <c r="G245" s="284">
        <f>ROUND(E245*F245,2)</f>
        <v>0</v>
      </c>
      <c r="H245" s="283" t="s">
        <v>515</v>
      </c>
      <c r="I245" s="313" t="s">
        <v>227</v>
      </c>
      <c r="J245" s="32"/>
      <c r="K245" s="32"/>
      <c r="L245" s="32"/>
      <c r="M245" s="32"/>
      <c r="N245" s="32"/>
      <c r="O245" s="32"/>
      <c r="P245" s="32"/>
      <c r="Q245" s="32"/>
      <c r="R245" s="32"/>
      <c r="S245" s="32"/>
      <c r="T245" s="32"/>
      <c r="U245" s="32"/>
      <c r="V245" s="32"/>
      <c r="W245" s="32"/>
      <c r="X245" s="32"/>
      <c r="Y245" s="32"/>
      <c r="Z245" s="32"/>
      <c r="AA245" s="32"/>
      <c r="AB245" s="32"/>
      <c r="AC245" s="32"/>
      <c r="AD245" s="32"/>
      <c r="AE245" s="32" t="s">
        <v>228</v>
      </c>
      <c r="AF245" s="32"/>
      <c r="AG245" s="32"/>
      <c r="AH245" s="32"/>
      <c r="AI245" s="32"/>
      <c r="AJ245" s="32"/>
      <c r="AK245" s="32"/>
      <c r="AL245" s="32"/>
      <c r="AM245" s="32">
        <v>15</v>
      </c>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63"/>
      <c r="C246" s="303" t="s">
        <v>1227</v>
      </c>
      <c r="D246" s="269"/>
      <c r="E246" s="275"/>
      <c r="F246" s="289"/>
      <c r="G246" s="290"/>
      <c r="H246" s="283"/>
      <c r="I246" s="313"/>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251" t="str">
        <f>C246</f>
        <v>Zakrývání rozpracovaných tesařských konstrukcí těžkou plachtou na ochranu před srážkovou vodou.</v>
      </c>
      <c r="BB246" s="32"/>
      <c r="BC246" s="32"/>
      <c r="BD246" s="32"/>
      <c r="BE246" s="32"/>
      <c r="BF246" s="32"/>
      <c r="BG246" s="32"/>
      <c r="BH246" s="32"/>
    </row>
    <row r="247" spans="1:60" outlineLevel="1">
      <c r="A247" s="307"/>
      <c r="B247" s="263"/>
      <c r="C247" s="302" t="s">
        <v>1228</v>
      </c>
      <c r="D247" s="268"/>
      <c r="E247" s="274">
        <v>1</v>
      </c>
      <c r="F247" s="284"/>
      <c r="G247" s="284"/>
      <c r="H247" s="283"/>
      <c r="I247" s="313"/>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7"/>
      <c r="B248" s="259" t="s">
        <v>1229</v>
      </c>
      <c r="C248" s="300"/>
      <c r="D248" s="308"/>
      <c r="E248" s="309"/>
      <c r="F248" s="310"/>
      <c r="G248" s="285"/>
      <c r="H248" s="283"/>
      <c r="I248" s="313"/>
      <c r="J248" s="32"/>
      <c r="K248" s="32"/>
      <c r="L248" s="32"/>
      <c r="M248" s="32"/>
      <c r="N248" s="32"/>
      <c r="O248" s="32"/>
      <c r="P248" s="32"/>
      <c r="Q248" s="32"/>
      <c r="R248" s="32"/>
      <c r="S248" s="32"/>
      <c r="T248" s="32"/>
      <c r="U248" s="32"/>
      <c r="V248" s="32"/>
      <c r="W248" s="32"/>
      <c r="X248" s="32"/>
      <c r="Y248" s="32"/>
      <c r="Z248" s="32"/>
      <c r="AA248" s="32"/>
      <c r="AB248" s="32"/>
      <c r="AC248" s="32">
        <v>0</v>
      </c>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11">
        <v>51</v>
      </c>
      <c r="B249" s="262" t="s">
        <v>1230</v>
      </c>
      <c r="C249" s="301" t="s">
        <v>1231</v>
      </c>
      <c r="D249" s="267" t="s">
        <v>235</v>
      </c>
      <c r="E249" s="273">
        <v>39.6</v>
      </c>
      <c r="F249" s="286"/>
      <c r="G249" s="284">
        <f>ROUND(E249*F249,2)</f>
        <v>0</v>
      </c>
      <c r="H249" s="283" t="s">
        <v>515</v>
      </c>
      <c r="I249" s="313" t="s">
        <v>227</v>
      </c>
      <c r="J249" s="32"/>
      <c r="K249" s="32"/>
      <c r="L249" s="32"/>
      <c r="M249" s="32"/>
      <c r="N249" s="32"/>
      <c r="O249" s="32"/>
      <c r="P249" s="32"/>
      <c r="Q249" s="32"/>
      <c r="R249" s="32"/>
      <c r="S249" s="32"/>
      <c r="T249" s="32"/>
      <c r="U249" s="32"/>
      <c r="V249" s="32"/>
      <c r="W249" s="32"/>
      <c r="X249" s="32"/>
      <c r="Y249" s="32"/>
      <c r="Z249" s="32"/>
      <c r="AA249" s="32"/>
      <c r="AB249" s="32"/>
      <c r="AC249" s="32"/>
      <c r="AD249" s="32"/>
      <c r="AE249" s="32" t="s">
        <v>228</v>
      </c>
      <c r="AF249" s="32"/>
      <c r="AG249" s="32"/>
      <c r="AH249" s="32"/>
      <c r="AI249" s="32"/>
      <c r="AJ249" s="32"/>
      <c r="AK249" s="32"/>
      <c r="AL249" s="32"/>
      <c r="AM249" s="32">
        <v>15</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7"/>
      <c r="B250" s="263"/>
      <c r="C250" s="302" t="s">
        <v>1232</v>
      </c>
      <c r="D250" s="268"/>
      <c r="E250" s="274"/>
      <c r="F250" s="284"/>
      <c r="G250" s="284"/>
      <c r="H250" s="283"/>
      <c r="I250" s="313"/>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7"/>
      <c r="B251" s="263"/>
      <c r="C251" s="302" t="s">
        <v>1233</v>
      </c>
      <c r="D251" s="268"/>
      <c r="E251" s="274">
        <v>39.6</v>
      </c>
      <c r="F251" s="284"/>
      <c r="G251" s="284"/>
      <c r="H251" s="283"/>
      <c r="I251" s="313"/>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7"/>
      <c r="B252" s="259" t="s">
        <v>1234</v>
      </c>
      <c r="C252" s="300"/>
      <c r="D252" s="308"/>
      <c r="E252" s="309"/>
      <c r="F252" s="310"/>
      <c r="G252" s="285"/>
      <c r="H252" s="283"/>
      <c r="I252" s="313"/>
      <c r="J252" s="32"/>
      <c r="K252" s="32"/>
      <c r="L252" s="32"/>
      <c r="M252" s="32"/>
      <c r="N252" s="32"/>
      <c r="O252" s="32"/>
      <c r="P252" s="32"/>
      <c r="Q252" s="32"/>
      <c r="R252" s="32"/>
      <c r="S252" s="32"/>
      <c r="T252" s="32"/>
      <c r="U252" s="32"/>
      <c r="V252" s="32"/>
      <c r="W252" s="32"/>
      <c r="X252" s="32"/>
      <c r="Y252" s="32"/>
      <c r="Z252" s="32"/>
      <c r="AA252" s="32"/>
      <c r="AB252" s="32"/>
      <c r="AC252" s="32">
        <v>0</v>
      </c>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59" t="s">
        <v>1235</v>
      </c>
      <c r="C253" s="300"/>
      <c r="D253" s="308"/>
      <c r="E253" s="309"/>
      <c r="F253" s="310"/>
      <c r="G253" s="285"/>
      <c r="H253" s="283"/>
      <c r="I253" s="313"/>
      <c r="J253" s="32"/>
      <c r="K253" s="32"/>
      <c r="L253" s="32"/>
      <c r="M253" s="32"/>
      <c r="N253" s="32"/>
      <c r="O253" s="32"/>
      <c r="P253" s="32"/>
      <c r="Q253" s="32"/>
      <c r="R253" s="32"/>
      <c r="S253" s="32"/>
      <c r="T253" s="32"/>
      <c r="U253" s="32"/>
      <c r="V253" s="32"/>
      <c r="W253" s="32"/>
      <c r="X253" s="32"/>
      <c r="Y253" s="32"/>
      <c r="Z253" s="32"/>
      <c r="AA253" s="32"/>
      <c r="AB253" s="32"/>
      <c r="AC253" s="32">
        <v>1</v>
      </c>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11">
        <v>52</v>
      </c>
      <c r="B254" s="262" t="s">
        <v>1236</v>
      </c>
      <c r="C254" s="301" t="s">
        <v>1237</v>
      </c>
      <c r="D254" s="267" t="s">
        <v>235</v>
      </c>
      <c r="E254" s="273">
        <v>39.6</v>
      </c>
      <c r="F254" s="286"/>
      <c r="G254" s="284">
        <f>ROUND(E254*F254,2)</f>
        <v>0</v>
      </c>
      <c r="H254" s="283" t="s">
        <v>515</v>
      </c>
      <c r="I254" s="313" t="s">
        <v>227</v>
      </c>
      <c r="J254" s="32"/>
      <c r="K254" s="32"/>
      <c r="L254" s="32"/>
      <c r="M254" s="32"/>
      <c r="N254" s="32"/>
      <c r="O254" s="32"/>
      <c r="P254" s="32"/>
      <c r="Q254" s="32"/>
      <c r="R254" s="32"/>
      <c r="S254" s="32"/>
      <c r="T254" s="32"/>
      <c r="U254" s="32"/>
      <c r="V254" s="32"/>
      <c r="W254" s="32"/>
      <c r="X254" s="32"/>
      <c r="Y254" s="32"/>
      <c r="Z254" s="32"/>
      <c r="AA254" s="32"/>
      <c r="AB254" s="32"/>
      <c r="AC254" s="32"/>
      <c r="AD254" s="32"/>
      <c r="AE254" s="32" t="s">
        <v>228</v>
      </c>
      <c r="AF254" s="32"/>
      <c r="AG254" s="32"/>
      <c r="AH254" s="32"/>
      <c r="AI254" s="32"/>
      <c r="AJ254" s="32"/>
      <c r="AK254" s="32"/>
      <c r="AL254" s="32"/>
      <c r="AM254" s="32">
        <v>15</v>
      </c>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7"/>
      <c r="B255" s="263"/>
      <c r="C255" s="302" t="s">
        <v>1238</v>
      </c>
      <c r="D255" s="268"/>
      <c r="E255" s="274">
        <v>39.6</v>
      </c>
      <c r="F255" s="284"/>
      <c r="G255" s="284"/>
      <c r="H255" s="283"/>
      <c r="I255" s="313"/>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7"/>
      <c r="B256" s="259" t="s">
        <v>1239</v>
      </c>
      <c r="C256" s="300"/>
      <c r="D256" s="308"/>
      <c r="E256" s="309"/>
      <c r="F256" s="310"/>
      <c r="G256" s="285"/>
      <c r="H256" s="283"/>
      <c r="I256" s="313"/>
      <c r="J256" s="32"/>
      <c r="K256" s="32"/>
      <c r="L256" s="32"/>
      <c r="M256" s="32"/>
      <c r="N256" s="32"/>
      <c r="O256" s="32"/>
      <c r="P256" s="32"/>
      <c r="Q256" s="32"/>
      <c r="R256" s="32"/>
      <c r="S256" s="32"/>
      <c r="T256" s="32"/>
      <c r="U256" s="32"/>
      <c r="V256" s="32"/>
      <c r="W256" s="32"/>
      <c r="X256" s="32"/>
      <c r="Y256" s="32"/>
      <c r="Z256" s="32"/>
      <c r="AA256" s="32"/>
      <c r="AB256" s="32"/>
      <c r="AC256" s="32">
        <v>0</v>
      </c>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11">
        <v>53</v>
      </c>
      <c r="B257" s="262" t="s">
        <v>1240</v>
      </c>
      <c r="C257" s="301" t="s">
        <v>1241</v>
      </c>
      <c r="D257" s="267" t="s">
        <v>672</v>
      </c>
      <c r="E257" s="273">
        <v>0.95040000000000002</v>
      </c>
      <c r="F257" s="286"/>
      <c r="G257" s="284">
        <f>ROUND(E257*F257,2)</f>
        <v>0</v>
      </c>
      <c r="H257" s="283" t="s">
        <v>515</v>
      </c>
      <c r="I257" s="313" t="s">
        <v>227</v>
      </c>
      <c r="J257" s="32"/>
      <c r="K257" s="32"/>
      <c r="L257" s="32"/>
      <c r="M257" s="32"/>
      <c r="N257" s="32"/>
      <c r="O257" s="32"/>
      <c r="P257" s="32"/>
      <c r="Q257" s="32"/>
      <c r="R257" s="32"/>
      <c r="S257" s="32"/>
      <c r="T257" s="32"/>
      <c r="U257" s="32"/>
      <c r="V257" s="32"/>
      <c r="W257" s="32"/>
      <c r="X257" s="32"/>
      <c r="Y257" s="32"/>
      <c r="Z257" s="32"/>
      <c r="AA257" s="32"/>
      <c r="AB257" s="32"/>
      <c r="AC257" s="32"/>
      <c r="AD257" s="32"/>
      <c r="AE257" s="32" t="s">
        <v>228</v>
      </c>
      <c r="AF257" s="32"/>
      <c r="AG257" s="32"/>
      <c r="AH257" s="32"/>
      <c r="AI257" s="32"/>
      <c r="AJ257" s="32"/>
      <c r="AK257" s="32"/>
      <c r="AL257" s="32"/>
      <c r="AM257" s="32">
        <v>15</v>
      </c>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63"/>
      <c r="C258" s="302" t="s">
        <v>1242</v>
      </c>
      <c r="D258" s="268"/>
      <c r="E258" s="274">
        <v>0.95040000000000002</v>
      </c>
      <c r="F258" s="284"/>
      <c r="G258" s="284"/>
      <c r="H258" s="283"/>
      <c r="I258" s="313"/>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11">
        <v>54</v>
      </c>
      <c r="B259" s="262" t="s">
        <v>1243</v>
      </c>
      <c r="C259" s="301" t="s">
        <v>1244</v>
      </c>
      <c r="D259" s="267" t="s">
        <v>235</v>
      </c>
      <c r="E259" s="273">
        <v>7.53</v>
      </c>
      <c r="F259" s="286"/>
      <c r="G259" s="284">
        <f>ROUND(E259*F259,2)</f>
        <v>0</v>
      </c>
      <c r="H259" s="283"/>
      <c r="I259" s="313" t="s">
        <v>257</v>
      </c>
      <c r="J259" s="32"/>
      <c r="K259" s="32"/>
      <c r="L259" s="32"/>
      <c r="M259" s="32"/>
      <c r="N259" s="32"/>
      <c r="O259" s="32"/>
      <c r="P259" s="32"/>
      <c r="Q259" s="32"/>
      <c r="R259" s="32"/>
      <c r="S259" s="32"/>
      <c r="T259" s="32"/>
      <c r="U259" s="32"/>
      <c r="V259" s="32"/>
      <c r="W259" s="32"/>
      <c r="X259" s="32"/>
      <c r="Y259" s="32"/>
      <c r="Z259" s="32"/>
      <c r="AA259" s="32"/>
      <c r="AB259" s="32"/>
      <c r="AC259" s="32"/>
      <c r="AD259" s="32"/>
      <c r="AE259" s="32" t="s">
        <v>258</v>
      </c>
      <c r="AF259" s="32" t="s">
        <v>259</v>
      </c>
      <c r="AG259" s="32"/>
      <c r="AH259" s="32"/>
      <c r="AI259" s="32"/>
      <c r="AJ259" s="32"/>
      <c r="AK259" s="32"/>
      <c r="AL259" s="32"/>
      <c r="AM259" s="32">
        <v>15</v>
      </c>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63"/>
      <c r="C260" s="302" t="s">
        <v>1245</v>
      </c>
      <c r="D260" s="268"/>
      <c r="E260" s="274"/>
      <c r="F260" s="284"/>
      <c r="G260" s="284"/>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63"/>
      <c r="C261" s="302" t="s">
        <v>1246</v>
      </c>
      <c r="D261" s="268"/>
      <c r="E261" s="274">
        <v>7.53</v>
      </c>
      <c r="F261" s="284"/>
      <c r="G261" s="284"/>
      <c r="H261" s="283"/>
      <c r="I261" s="31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59" t="s">
        <v>1247</v>
      </c>
      <c r="C262" s="300"/>
      <c r="D262" s="308"/>
      <c r="E262" s="309"/>
      <c r="F262" s="310"/>
      <c r="G262" s="285"/>
      <c r="H262" s="283"/>
      <c r="I262" s="313"/>
      <c r="J262" s="32"/>
      <c r="K262" s="32"/>
      <c r="L262" s="32"/>
      <c r="M262" s="32"/>
      <c r="N262" s="32"/>
      <c r="O262" s="32"/>
      <c r="P262" s="32"/>
      <c r="Q262" s="32"/>
      <c r="R262" s="32"/>
      <c r="S262" s="32"/>
      <c r="T262" s="32"/>
      <c r="U262" s="32"/>
      <c r="V262" s="32"/>
      <c r="W262" s="32"/>
      <c r="X262" s="32"/>
      <c r="Y262" s="32"/>
      <c r="Z262" s="32"/>
      <c r="AA262" s="32"/>
      <c r="AB262" s="32"/>
      <c r="AC262" s="32">
        <v>0</v>
      </c>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c r="B263" s="259" t="s">
        <v>1248</v>
      </c>
      <c r="C263" s="300"/>
      <c r="D263" s="308"/>
      <c r="E263" s="309"/>
      <c r="F263" s="310"/>
      <c r="G263" s="285"/>
      <c r="H263" s="283"/>
      <c r="I263" s="313"/>
      <c r="J263" s="32"/>
      <c r="K263" s="32"/>
      <c r="L263" s="32"/>
      <c r="M263" s="32"/>
      <c r="N263" s="32"/>
      <c r="O263" s="32"/>
      <c r="P263" s="32"/>
      <c r="Q263" s="32"/>
      <c r="R263" s="32"/>
      <c r="S263" s="32"/>
      <c r="T263" s="32"/>
      <c r="U263" s="32"/>
      <c r="V263" s="32"/>
      <c r="W263" s="32"/>
      <c r="X263" s="32"/>
      <c r="Y263" s="32"/>
      <c r="Z263" s="32"/>
      <c r="AA263" s="32"/>
      <c r="AB263" s="32"/>
      <c r="AC263" s="32">
        <v>1</v>
      </c>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11">
        <v>55</v>
      </c>
      <c r="B264" s="262" t="s">
        <v>1249</v>
      </c>
      <c r="C264" s="301" t="s">
        <v>1250</v>
      </c>
      <c r="D264" s="267" t="s">
        <v>235</v>
      </c>
      <c r="E264" s="273">
        <v>154.33000000000001</v>
      </c>
      <c r="F264" s="286"/>
      <c r="G264" s="284">
        <f>ROUND(E264*F264,2)</f>
        <v>0</v>
      </c>
      <c r="H264" s="283" t="s">
        <v>515</v>
      </c>
      <c r="I264" s="313" t="s">
        <v>227</v>
      </c>
      <c r="J264" s="32"/>
      <c r="K264" s="32"/>
      <c r="L264" s="32"/>
      <c r="M264" s="32"/>
      <c r="N264" s="32"/>
      <c r="O264" s="32"/>
      <c r="P264" s="32"/>
      <c r="Q264" s="32"/>
      <c r="R264" s="32"/>
      <c r="S264" s="32"/>
      <c r="T264" s="32"/>
      <c r="U264" s="32"/>
      <c r="V264" s="32"/>
      <c r="W264" s="32"/>
      <c r="X264" s="32"/>
      <c r="Y264" s="32"/>
      <c r="Z264" s="32"/>
      <c r="AA264" s="32"/>
      <c r="AB264" s="32"/>
      <c r="AC264" s="32"/>
      <c r="AD264" s="32"/>
      <c r="AE264" s="32" t="s">
        <v>228</v>
      </c>
      <c r="AF264" s="32"/>
      <c r="AG264" s="32"/>
      <c r="AH264" s="32"/>
      <c r="AI264" s="32"/>
      <c r="AJ264" s="32"/>
      <c r="AK264" s="32"/>
      <c r="AL264" s="32"/>
      <c r="AM264" s="32">
        <v>15</v>
      </c>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7"/>
      <c r="B265" s="263"/>
      <c r="C265" s="302" t="s">
        <v>478</v>
      </c>
      <c r="D265" s="268"/>
      <c r="E265" s="274"/>
      <c r="F265" s="284"/>
      <c r="G265" s="284"/>
      <c r="H265" s="283"/>
      <c r="I265" s="313"/>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63"/>
      <c r="C266" s="302" t="s">
        <v>1251</v>
      </c>
      <c r="D266" s="268"/>
      <c r="E266" s="274">
        <v>154.33000000000001</v>
      </c>
      <c r="F266" s="284"/>
      <c r="G266" s="284"/>
      <c r="H266" s="283"/>
      <c r="I266" s="31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7"/>
      <c r="B267" s="259" t="s">
        <v>1252</v>
      </c>
      <c r="C267" s="300"/>
      <c r="D267" s="308"/>
      <c r="E267" s="309"/>
      <c r="F267" s="310"/>
      <c r="G267" s="285"/>
      <c r="H267" s="283"/>
      <c r="I267" s="313"/>
      <c r="J267" s="32"/>
      <c r="K267" s="32"/>
      <c r="L267" s="32"/>
      <c r="M267" s="32"/>
      <c r="N267" s="32"/>
      <c r="O267" s="32"/>
      <c r="P267" s="32"/>
      <c r="Q267" s="32"/>
      <c r="R267" s="32"/>
      <c r="S267" s="32"/>
      <c r="T267" s="32"/>
      <c r="U267" s="32"/>
      <c r="V267" s="32"/>
      <c r="W267" s="32"/>
      <c r="X267" s="32"/>
      <c r="Y267" s="32"/>
      <c r="Z267" s="32"/>
      <c r="AA267" s="32"/>
      <c r="AB267" s="32"/>
      <c r="AC267" s="32">
        <v>0</v>
      </c>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11">
        <v>56</v>
      </c>
      <c r="B268" s="262" t="s">
        <v>1253</v>
      </c>
      <c r="C268" s="301" t="s">
        <v>1254</v>
      </c>
      <c r="D268" s="267" t="s">
        <v>672</v>
      </c>
      <c r="E268" s="273">
        <v>5.6073599999999999</v>
      </c>
      <c r="F268" s="286"/>
      <c r="G268" s="284">
        <f>ROUND(E268*F268,2)</f>
        <v>0</v>
      </c>
      <c r="H268" s="283" t="s">
        <v>515</v>
      </c>
      <c r="I268" s="313" t="s">
        <v>227</v>
      </c>
      <c r="J268" s="32"/>
      <c r="K268" s="32"/>
      <c r="L268" s="32"/>
      <c r="M268" s="32"/>
      <c r="N268" s="32"/>
      <c r="O268" s="32"/>
      <c r="P268" s="32"/>
      <c r="Q268" s="32"/>
      <c r="R268" s="32"/>
      <c r="S268" s="32"/>
      <c r="T268" s="32"/>
      <c r="U268" s="32"/>
      <c r="V268" s="32"/>
      <c r="W268" s="32"/>
      <c r="X268" s="32"/>
      <c r="Y268" s="32"/>
      <c r="Z268" s="32"/>
      <c r="AA268" s="32"/>
      <c r="AB268" s="32"/>
      <c r="AC268" s="32"/>
      <c r="AD268" s="32"/>
      <c r="AE268" s="32" t="s">
        <v>228</v>
      </c>
      <c r="AF268" s="32"/>
      <c r="AG268" s="32"/>
      <c r="AH268" s="32"/>
      <c r="AI268" s="32"/>
      <c r="AJ268" s="32"/>
      <c r="AK268" s="32"/>
      <c r="AL268" s="32"/>
      <c r="AM268" s="32">
        <v>15</v>
      </c>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2" t="s">
        <v>1255</v>
      </c>
      <c r="D269" s="268"/>
      <c r="E269" s="274">
        <v>5.6073599999999999</v>
      </c>
      <c r="F269" s="284"/>
      <c r="G269" s="284"/>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11">
        <v>57</v>
      </c>
      <c r="B270" s="262" t="s">
        <v>1256</v>
      </c>
      <c r="C270" s="301" t="s">
        <v>1257</v>
      </c>
      <c r="D270" s="267" t="s">
        <v>672</v>
      </c>
      <c r="E270" s="273">
        <v>6.1680999999999999</v>
      </c>
      <c r="F270" s="286"/>
      <c r="G270" s="284">
        <f>ROUND(E270*F270,2)</f>
        <v>0</v>
      </c>
      <c r="H270" s="283"/>
      <c r="I270" s="313" t="s">
        <v>257</v>
      </c>
      <c r="J270" s="32"/>
      <c r="K270" s="32"/>
      <c r="L270" s="32"/>
      <c r="M270" s="32"/>
      <c r="N270" s="32"/>
      <c r="O270" s="32"/>
      <c r="P270" s="32"/>
      <c r="Q270" s="32"/>
      <c r="R270" s="32"/>
      <c r="S270" s="32"/>
      <c r="T270" s="32"/>
      <c r="U270" s="32"/>
      <c r="V270" s="32"/>
      <c r="W270" s="32"/>
      <c r="X270" s="32"/>
      <c r="Y270" s="32"/>
      <c r="Z270" s="32"/>
      <c r="AA270" s="32"/>
      <c r="AB270" s="32"/>
      <c r="AC270" s="32"/>
      <c r="AD270" s="32"/>
      <c r="AE270" s="32" t="s">
        <v>258</v>
      </c>
      <c r="AF270" s="32" t="s">
        <v>406</v>
      </c>
      <c r="AG270" s="32"/>
      <c r="AH270" s="32"/>
      <c r="AI270" s="32"/>
      <c r="AJ270" s="32"/>
      <c r="AK270" s="32"/>
      <c r="AL270" s="32"/>
      <c r="AM270" s="32">
        <v>15</v>
      </c>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c r="B271" s="263"/>
      <c r="C271" s="302" t="s">
        <v>1258</v>
      </c>
      <c r="D271" s="268"/>
      <c r="E271" s="274">
        <v>6.1680999999999999</v>
      </c>
      <c r="F271" s="284"/>
      <c r="G271" s="284"/>
      <c r="H271" s="283"/>
      <c r="I271" s="313"/>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7"/>
      <c r="B272" s="259" t="s">
        <v>505</v>
      </c>
      <c r="C272" s="300"/>
      <c r="D272" s="308"/>
      <c r="E272" s="309"/>
      <c r="F272" s="310"/>
      <c r="G272" s="285"/>
      <c r="H272" s="283"/>
      <c r="I272" s="313"/>
      <c r="J272" s="32"/>
      <c r="K272" s="32"/>
      <c r="L272" s="32"/>
      <c r="M272" s="32"/>
      <c r="N272" s="32"/>
      <c r="O272" s="32"/>
      <c r="P272" s="32"/>
      <c r="Q272" s="32"/>
      <c r="R272" s="32"/>
      <c r="S272" s="32"/>
      <c r="T272" s="32"/>
      <c r="U272" s="32"/>
      <c r="V272" s="32"/>
      <c r="W272" s="32"/>
      <c r="X272" s="32"/>
      <c r="Y272" s="32"/>
      <c r="Z272" s="32"/>
      <c r="AA272" s="32"/>
      <c r="AB272" s="32"/>
      <c r="AC272" s="32">
        <v>0</v>
      </c>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59" t="s">
        <v>506</v>
      </c>
      <c r="C273" s="300"/>
      <c r="D273" s="308"/>
      <c r="E273" s="309"/>
      <c r="F273" s="310"/>
      <c r="G273" s="285"/>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t="s">
        <v>222</v>
      </c>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11">
        <v>58</v>
      </c>
      <c r="B274" s="262" t="s">
        <v>1259</v>
      </c>
      <c r="C274" s="301" t="s">
        <v>1260</v>
      </c>
      <c r="D274" s="267" t="s">
        <v>235</v>
      </c>
      <c r="E274" s="273">
        <v>154.33000000000001</v>
      </c>
      <c r="F274" s="286"/>
      <c r="G274" s="284">
        <f>ROUND(E274*F274,2)</f>
        <v>0</v>
      </c>
      <c r="H274" s="283" t="s">
        <v>509</v>
      </c>
      <c r="I274" s="313" t="s">
        <v>227</v>
      </c>
      <c r="J274" s="32"/>
      <c r="K274" s="32"/>
      <c r="L274" s="32"/>
      <c r="M274" s="32"/>
      <c r="N274" s="32"/>
      <c r="O274" s="32"/>
      <c r="P274" s="32"/>
      <c r="Q274" s="32"/>
      <c r="R274" s="32"/>
      <c r="S274" s="32"/>
      <c r="T274" s="32"/>
      <c r="U274" s="32"/>
      <c r="V274" s="32"/>
      <c r="W274" s="32"/>
      <c r="X274" s="32"/>
      <c r="Y274" s="32"/>
      <c r="Z274" s="32"/>
      <c r="AA274" s="32"/>
      <c r="AB274" s="32"/>
      <c r="AC274" s="32"/>
      <c r="AD274" s="32"/>
      <c r="AE274" s="32" t="s">
        <v>228</v>
      </c>
      <c r="AF274" s="32"/>
      <c r="AG274" s="32"/>
      <c r="AH274" s="32"/>
      <c r="AI274" s="32"/>
      <c r="AJ274" s="32"/>
      <c r="AK274" s="32"/>
      <c r="AL274" s="32"/>
      <c r="AM274" s="32">
        <v>15</v>
      </c>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63"/>
      <c r="C275" s="302" t="s">
        <v>1261</v>
      </c>
      <c r="D275" s="268"/>
      <c r="E275" s="274">
        <v>154.33000000000001</v>
      </c>
      <c r="F275" s="284"/>
      <c r="G275" s="284"/>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ht="20.399999999999999" outlineLevel="1">
      <c r="A276" s="311">
        <v>59</v>
      </c>
      <c r="B276" s="262" t="s">
        <v>1262</v>
      </c>
      <c r="C276" s="301" t="s">
        <v>1263</v>
      </c>
      <c r="D276" s="267" t="s">
        <v>235</v>
      </c>
      <c r="E276" s="273">
        <v>178.125</v>
      </c>
      <c r="F276" s="286"/>
      <c r="G276" s="284">
        <f>ROUND(E276*F276,2)</f>
        <v>0</v>
      </c>
      <c r="H276" s="283" t="s">
        <v>317</v>
      </c>
      <c r="I276" s="313" t="s">
        <v>227</v>
      </c>
      <c r="J276" s="32"/>
      <c r="K276" s="32"/>
      <c r="L276" s="32"/>
      <c r="M276" s="32"/>
      <c r="N276" s="32"/>
      <c r="O276" s="32"/>
      <c r="P276" s="32"/>
      <c r="Q276" s="32"/>
      <c r="R276" s="32"/>
      <c r="S276" s="32"/>
      <c r="T276" s="32"/>
      <c r="U276" s="32"/>
      <c r="V276" s="32"/>
      <c r="W276" s="32"/>
      <c r="X276" s="32"/>
      <c r="Y276" s="32"/>
      <c r="Z276" s="32"/>
      <c r="AA276" s="32"/>
      <c r="AB276" s="32"/>
      <c r="AC276" s="32"/>
      <c r="AD276" s="32"/>
      <c r="AE276" s="32" t="s">
        <v>228</v>
      </c>
      <c r="AF276" s="32"/>
      <c r="AG276" s="32"/>
      <c r="AH276" s="32"/>
      <c r="AI276" s="32"/>
      <c r="AJ276" s="32"/>
      <c r="AK276" s="32"/>
      <c r="AL276" s="32"/>
      <c r="AM276" s="32">
        <v>15</v>
      </c>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63"/>
      <c r="C277" s="302" t="s">
        <v>1264</v>
      </c>
      <c r="D277" s="268"/>
      <c r="E277" s="274">
        <v>178.125</v>
      </c>
      <c r="F277" s="284"/>
      <c r="G277" s="284"/>
      <c r="H277" s="283"/>
      <c r="I277" s="31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7"/>
      <c r="B278" s="259" t="s">
        <v>513</v>
      </c>
      <c r="C278" s="300"/>
      <c r="D278" s="308"/>
      <c r="E278" s="309"/>
      <c r="F278" s="310"/>
      <c r="G278" s="285"/>
      <c r="H278" s="283"/>
      <c r="I278" s="313"/>
      <c r="J278" s="32"/>
      <c r="K278" s="32"/>
      <c r="L278" s="32"/>
      <c r="M278" s="32"/>
      <c r="N278" s="32"/>
      <c r="O278" s="32"/>
      <c r="P278" s="32"/>
      <c r="Q278" s="32"/>
      <c r="R278" s="32"/>
      <c r="S278" s="32"/>
      <c r="T278" s="32"/>
      <c r="U278" s="32"/>
      <c r="V278" s="32"/>
      <c r="W278" s="32"/>
      <c r="X278" s="32"/>
      <c r="Y278" s="32"/>
      <c r="Z278" s="32"/>
      <c r="AA278" s="32"/>
      <c r="AB278" s="32"/>
      <c r="AC278" s="32">
        <v>0</v>
      </c>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59" t="s">
        <v>499</v>
      </c>
      <c r="C279" s="300"/>
      <c r="D279" s="308"/>
      <c r="E279" s="309"/>
      <c r="F279" s="310"/>
      <c r="G279" s="285"/>
      <c r="H279" s="283"/>
      <c r="I279" s="313"/>
      <c r="J279" s="32"/>
      <c r="K279" s="32"/>
      <c r="L279" s="32"/>
      <c r="M279" s="32"/>
      <c r="N279" s="32"/>
      <c r="O279" s="32"/>
      <c r="P279" s="32"/>
      <c r="Q279" s="32"/>
      <c r="R279" s="32"/>
      <c r="S279" s="32"/>
      <c r="T279" s="32"/>
      <c r="U279" s="32"/>
      <c r="V279" s="32"/>
      <c r="W279" s="32"/>
      <c r="X279" s="32"/>
      <c r="Y279" s="32"/>
      <c r="Z279" s="32"/>
      <c r="AA279" s="32"/>
      <c r="AB279" s="32"/>
      <c r="AC279" s="32"/>
      <c r="AD279" s="32"/>
      <c r="AE279" s="32" t="s">
        <v>222</v>
      </c>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07">
        <v>60</v>
      </c>
      <c r="B280" s="263" t="s">
        <v>514</v>
      </c>
      <c r="C280" s="301" t="s">
        <v>501</v>
      </c>
      <c r="D280" s="267" t="s">
        <v>61</v>
      </c>
      <c r="E280" s="276"/>
      <c r="F280" s="286"/>
      <c r="G280" s="284">
        <f>ROUND(E280*F280,2)</f>
        <v>0</v>
      </c>
      <c r="H280" s="283" t="s">
        <v>515</v>
      </c>
      <c r="I280" s="313" t="s">
        <v>227</v>
      </c>
      <c r="J280" s="32"/>
      <c r="K280" s="32"/>
      <c r="L280" s="32"/>
      <c r="M280" s="32"/>
      <c r="N280" s="32"/>
      <c r="O280" s="32"/>
      <c r="P280" s="32"/>
      <c r="Q280" s="32"/>
      <c r="R280" s="32"/>
      <c r="S280" s="32"/>
      <c r="T280" s="32"/>
      <c r="U280" s="32"/>
      <c r="V280" s="32"/>
      <c r="W280" s="32"/>
      <c r="X280" s="32"/>
      <c r="Y280" s="32"/>
      <c r="Z280" s="32"/>
      <c r="AA280" s="32"/>
      <c r="AB280" s="32"/>
      <c r="AC280" s="32"/>
      <c r="AD280" s="32"/>
      <c r="AE280" s="32" t="s">
        <v>228</v>
      </c>
      <c r="AF280" s="32"/>
      <c r="AG280" s="32"/>
      <c r="AH280" s="32"/>
      <c r="AI280" s="32"/>
      <c r="AJ280" s="32"/>
      <c r="AK280" s="32"/>
      <c r="AL280" s="32"/>
      <c r="AM280" s="32">
        <v>15</v>
      </c>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7"/>
      <c r="B281" s="263"/>
      <c r="C281" s="302" t="s">
        <v>502</v>
      </c>
      <c r="D281" s="268"/>
      <c r="E281" s="274"/>
      <c r="F281" s="284"/>
      <c r="G281" s="284"/>
      <c r="H281" s="283"/>
      <c r="I281" s="313"/>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63"/>
      <c r="C282" s="302" t="s">
        <v>1265</v>
      </c>
      <c r="D282" s="268"/>
      <c r="E282" s="274"/>
      <c r="F282" s="284"/>
      <c r="G282" s="284"/>
      <c r="H282" s="283"/>
      <c r="I282" s="313"/>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07"/>
      <c r="B283" s="263"/>
      <c r="C283" s="302" t="s">
        <v>1266</v>
      </c>
      <c r="D283" s="268"/>
      <c r="E283" s="274">
        <v>1472.8032000000001</v>
      </c>
      <c r="F283" s="284"/>
      <c r="G283" s="284"/>
      <c r="H283" s="283"/>
      <c r="I283" s="313"/>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c r="A284" s="306" t="s">
        <v>218</v>
      </c>
      <c r="B284" s="261" t="s">
        <v>156</v>
      </c>
      <c r="C284" s="298" t="s">
        <v>157</v>
      </c>
      <c r="D284" s="265"/>
      <c r="E284" s="271"/>
      <c r="F284" s="287">
        <f>SUM(G285:G288)</f>
        <v>0</v>
      </c>
      <c r="G284" s="288"/>
      <c r="H284" s="280"/>
      <c r="I284" s="312"/>
      <c r="AE284" t="s">
        <v>219</v>
      </c>
    </row>
    <row r="285" spans="1:60" outlineLevel="1">
      <c r="A285" s="307"/>
      <c r="B285" s="258" t="s">
        <v>1267</v>
      </c>
      <c r="C285" s="299"/>
      <c r="D285" s="266"/>
      <c r="E285" s="272"/>
      <c r="F285" s="281"/>
      <c r="G285" s="282"/>
      <c r="H285" s="283"/>
      <c r="I285" s="313"/>
      <c r="J285" s="32"/>
      <c r="K285" s="32"/>
      <c r="L285" s="32"/>
      <c r="M285" s="32"/>
      <c r="N285" s="32"/>
      <c r="O285" s="32"/>
      <c r="P285" s="32"/>
      <c r="Q285" s="32"/>
      <c r="R285" s="32"/>
      <c r="S285" s="32"/>
      <c r="T285" s="32"/>
      <c r="U285" s="32"/>
      <c r="V285" s="32"/>
      <c r="W285" s="32"/>
      <c r="X285" s="32"/>
      <c r="Y285" s="32"/>
      <c r="Z285" s="32"/>
      <c r="AA285" s="32"/>
      <c r="AB285" s="32"/>
      <c r="AC285" s="32">
        <v>0</v>
      </c>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59" t="s">
        <v>1268</v>
      </c>
      <c r="C286" s="300"/>
      <c r="D286" s="308"/>
      <c r="E286" s="309"/>
      <c r="F286" s="310"/>
      <c r="G286" s="285"/>
      <c r="H286" s="283"/>
      <c r="I286" s="313"/>
      <c r="J286" s="32"/>
      <c r="K286" s="32"/>
      <c r="L286" s="32"/>
      <c r="M286" s="32"/>
      <c r="N286" s="32"/>
      <c r="O286" s="32"/>
      <c r="P286" s="32"/>
      <c r="Q286" s="32"/>
      <c r="R286" s="32"/>
      <c r="S286" s="32"/>
      <c r="T286" s="32"/>
      <c r="U286" s="32"/>
      <c r="V286" s="32"/>
      <c r="W286" s="32"/>
      <c r="X286" s="32"/>
      <c r="Y286" s="32"/>
      <c r="Z286" s="32"/>
      <c r="AA286" s="32"/>
      <c r="AB286" s="32"/>
      <c r="AC286" s="32">
        <v>1</v>
      </c>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11">
        <v>61</v>
      </c>
      <c r="B287" s="262" t="s">
        <v>1269</v>
      </c>
      <c r="C287" s="301" t="s">
        <v>1270</v>
      </c>
      <c r="D287" s="267" t="s">
        <v>225</v>
      </c>
      <c r="E287" s="273">
        <v>9</v>
      </c>
      <c r="F287" s="286"/>
      <c r="G287" s="284">
        <f>ROUND(E287*F287,2)</f>
        <v>0</v>
      </c>
      <c r="H287" s="283" t="s">
        <v>613</v>
      </c>
      <c r="I287" s="313" t="s">
        <v>227</v>
      </c>
      <c r="J287" s="32"/>
      <c r="K287" s="32"/>
      <c r="L287" s="32"/>
      <c r="M287" s="32"/>
      <c r="N287" s="32"/>
      <c r="O287" s="32"/>
      <c r="P287" s="32"/>
      <c r="Q287" s="32"/>
      <c r="R287" s="32"/>
      <c r="S287" s="32"/>
      <c r="T287" s="32"/>
      <c r="U287" s="32"/>
      <c r="V287" s="32"/>
      <c r="W287" s="32"/>
      <c r="X287" s="32"/>
      <c r="Y287" s="32"/>
      <c r="Z287" s="32"/>
      <c r="AA287" s="32"/>
      <c r="AB287" s="32"/>
      <c r="AC287" s="32"/>
      <c r="AD287" s="32"/>
      <c r="AE287" s="32" t="s">
        <v>228</v>
      </c>
      <c r="AF287" s="32"/>
      <c r="AG287" s="32"/>
      <c r="AH287" s="32"/>
      <c r="AI287" s="32"/>
      <c r="AJ287" s="32"/>
      <c r="AK287" s="32"/>
      <c r="AL287" s="32"/>
      <c r="AM287" s="32">
        <v>15</v>
      </c>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07"/>
      <c r="B288" s="263"/>
      <c r="C288" s="302" t="s">
        <v>1271</v>
      </c>
      <c r="D288" s="268"/>
      <c r="E288" s="274">
        <v>9</v>
      </c>
      <c r="F288" s="284"/>
      <c r="G288" s="284"/>
      <c r="H288" s="283"/>
      <c r="I288" s="313"/>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c r="A289" s="306" t="s">
        <v>218</v>
      </c>
      <c r="B289" s="261" t="s">
        <v>158</v>
      </c>
      <c r="C289" s="298" t="s">
        <v>159</v>
      </c>
      <c r="D289" s="265"/>
      <c r="E289" s="271"/>
      <c r="F289" s="287">
        <f>SUM(G290:G298)</f>
        <v>0</v>
      </c>
      <c r="G289" s="288"/>
      <c r="H289" s="280"/>
      <c r="I289" s="312"/>
      <c r="AE289" t="s">
        <v>219</v>
      </c>
    </row>
    <row r="290" spans="1:60" outlineLevel="1">
      <c r="A290" s="307"/>
      <c r="B290" s="258" t="s">
        <v>1272</v>
      </c>
      <c r="C290" s="299"/>
      <c r="D290" s="266"/>
      <c r="E290" s="272"/>
      <c r="F290" s="281"/>
      <c r="G290" s="282"/>
      <c r="H290" s="283"/>
      <c r="I290" s="313"/>
      <c r="J290" s="32"/>
      <c r="K290" s="32"/>
      <c r="L290" s="32"/>
      <c r="M290" s="32"/>
      <c r="N290" s="32"/>
      <c r="O290" s="32"/>
      <c r="P290" s="32"/>
      <c r="Q290" s="32"/>
      <c r="R290" s="32"/>
      <c r="S290" s="32"/>
      <c r="T290" s="32"/>
      <c r="U290" s="32"/>
      <c r="V290" s="32"/>
      <c r="W290" s="32"/>
      <c r="X290" s="32"/>
      <c r="Y290" s="32"/>
      <c r="Z290" s="32"/>
      <c r="AA290" s="32"/>
      <c r="AB290" s="32"/>
      <c r="AC290" s="32">
        <v>0</v>
      </c>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11">
        <v>62</v>
      </c>
      <c r="B291" s="262" t="s">
        <v>1273</v>
      </c>
      <c r="C291" s="301" t="s">
        <v>1274</v>
      </c>
      <c r="D291" s="267" t="s">
        <v>235</v>
      </c>
      <c r="E291" s="273">
        <v>39.6</v>
      </c>
      <c r="F291" s="286"/>
      <c r="G291" s="284">
        <f>ROUND(E291*F291,2)</f>
        <v>0</v>
      </c>
      <c r="H291" s="283" t="s">
        <v>1275</v>
      </c>
      <c r="I291" s="313" t="s">
        <v>227</v>
      </c>
      <c r="J291" s="32"/>
      <c r="K291" s="32"/>
      <c r="L291" s="32"/>
      <c r="M291" s="32"/>
      <c r="N291" s="32"/>
      <c r="O291" s="32"/>
      <c r="P291" s="32"/>
      <c r="Q291" s="32"/>
      <c r="R291" s="32"/>
      <c r="S291" s="32"/>
      <c r="T291" s="32"/>
      <c r="U291" s="32"/>
      <c r="V291" s="32"/>
      <c r="W291" s="32"/>
      <c r="X291" s="32"/>
      <c r="Y291" s="32"/>
      <c r="Z291" s="32"/>
      <c r="AA291" s="32"/>
      <c r="AB291" s="32"/>
      <c r="AC291" s="32"/>
      <c r="AD291" s="32"/>
      <c r="AE291" s="32" t="s">
        <v>228</v>
      </c>
      <c r="AF291" s="32"/>
      <c r="AG291" s="32"/>
      <c r="AH291" s="32"/>
      <c r="AI291" s="32"/>
      <c r="AJ291" s="32"/>
      <c r="AK291" s="32"/>
      <c r="AL291" s="32"/>
      <c r="AM291" s="32">
        <v>15</v>
      </c>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07"/>
      <c r="B292" s="263"/>
      <c r="C292" s="302" t="s">
        <v>1276</v>
      </c>
      <c r="D292" s="268"/>
      <c r="E292" s="274">
        <v>39.6</v>
      </c>
      <c r="F292" s="284"/>
      <c r="G292" s="284"/>
      <c r="H292" s="283"/>
      <c r="I292" s="313"/>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07"/>
      <c r="B293" s="259" t="s">
        <v>1277</v>
      </c>
      <c r="C293" s="300"/>
      <c r="D293" s="308"/>
      <c r="E293" s="309"/>
      <c r="F293" s="310"/>
      <c r="G293" s="285"/>
      <c r="H293" s="283"/>
      <c r="I293" s="313"/>
      <c r="J293" s="32"/>
      <c r="K293" s="32"/>
      <c r="L293" s="32"/>
      <c r="M293" s="32"/>
      <c r="N293" s="32"/>
      <c r="O293" s="32"/>
      <c r="P293" s="32"/>
      <c r="Q293" s="32"/>
      <c r="R293" s="32"/>
      <c r="S293" s="32"/>
      <c r="T293" s="32"/>
      <c r="U293" s="32"/>
      <c r="V293" s="32"/>
      <c r="W293" s="32"/>
      <c r="X293" s="32"/>
      <c r="Y293" s="32"/>
      <c r="Z293" s="32"/>
      <c r="AA293" s="32"/>
      <c r="AB293" s="32"/>
      <c r="AC293" s="32">
        <v>0</v>
      </c>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7"/>
      <c r="B294" s="259" t="s">
        <v>1278</v>
      </c>
      <c r="C294" s="300"/>
      <c r="D294" s="308"/>
      <c r="E294" s="309"/>
      <c r="F294" s="310"/>
      <c r="G294" s="285"/>
      <c r="H294" s="283"/>
      <c r="I294" s="313"/>
      <c r="J294" s="32"/>
      <c r="K294" s="32"/>
      <c r="L294" s="32"/>
      <c r="M294" s="32"/>
      <c r="N294" s="32"/>
      <c r="O294" s="32"/>
      <c r="P294" s="32"/>
      <c r="Q294" s="32"/>
      <c r="R294" s="32"/>
      <c r="S294" s="32"/>
      <c r="T294" s="32"/>
      <c r="U294" s="32"/>
      <c r="V294" s="32"/>
      <c r="W294" s="32"/>
      <c r="X294" s="32"/>
      <c r="Y294" s="32"/>
      <c r="Z294" s="32"/>
      <c r="AA294" s="32"/>
      <c r="AB294" s="32"/>
      <c r="AC294" s="32"/>
      <c r="AD294" s="32"/>
      <c r="AE294" s="32" t="s">
        <v>222</v>
      </c>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311">
        <v>63</v>
      </c>
      <c r="B295" s="262" t="s">
        <v>1279</v>
      </c>
      <c r="C295" s="301" t="s">
        <v>1280</v>
      </c>
      <c r="D295" s="267" t="s">
        <v>235</v>
      </c>
      <c r="E295" s="273">
        <v>143</v>
      </c>
      <c r="F295" s="286"/>
      <c r="G295" s="284">
        <f>ROUND(E295*F295,2)</f>
        <v>0</v>
      </c>
      <c r="H295" s="283" t="s">
        <v>1275</v>
      </c>
      <c r="I295" s="313" t="s">
        <v>257</v>
      </c>
      <c r="J295" s="32"/>
      <c r="K295" s="32"/>
      <c r="L295" s="32"/>
      <c r="M295" s="32"/>
      <c r="N295" s="32"/>
      <c r="O295" s="32"/>
      <c r="P295" s="32"/>
      <c r="Q295" s="32"/>
      <c r="R295" s="32"/>
      <c r="S295" s="32"/>
      <c r="T295" s="32"/>
      <c r="U295" s="32"/>
      <c r="V295" s="32"/>
      <c r="W295" s="32"/>
      <c r="X295" s="32"/>
      <c r="Y295" s="32"/>
      <c r="Z295" s="32"/>
      <c r="AA295" s="32"/>
      <c r="AB295" s="32"/>
      <c r="AC295" s="32"/>
      <c r="AD295" s="32"/>
      <c r="AE295" s="32" t="s">
        <v>258</v>
      </c>
      <c r="AF295" s="32" t="s">
        <v>259</v>
      </c>
      <c r="AG295" s="32"/>
      <c r="AH295" s="32"/>
      <c r="AI295" s="32"/>
      <c r="AJ295" s="32"/>
      <c r="AK295" s="32"/>
      <c r="AL295" s="32"/>
      <c r="AM295" s="32">
        <v>15</v>
      </c>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307"/>
      <c r="B296" s="263"/>
      <c r="C296" s="303" t="s">
        <v>1281</v>
      </c>
      <c r="D296" s="269"/>
      <c r="E296" s="275"/>
      <c r="F296" s="289"/>
      <c r="G296" s="290"/>
      <c r="H296" s="283"/>
      <c r="I296" s="313"/>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251" t="str">
        <f>C296</f>
        <v>včetně montáže, dodávky a demontáže lešení.</v>
      </c>
      <c r="BB296" s="32"/>
      <c r="BC296" s="32"/>
      <c r="BD296" s="32"/>
      <c r="BE296" s="32"/>
      <c r="BF296" s="32"/>
      <c r="BG296" s="32"/>
      <c r="BH296" s="32"/>
    </row>
    <row r="297" spans="1:60" outlineLevel="1">
      <c r="A297" s="307"/>
      <c r="B297" s="263"/>
      <c r="C297" s="302" t="s">
        <v>1282</v>
      </c>
      <c r="D297" s="268"/>
      <c r="E297" s="274"/>
      <c r="F297" s="284"/>
      <c r="G297" s="284"/>
      <c r="H297" s="283"/>
      <c r="I297" s="313"/>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07"/>
      <c r="B298" s="263"/>
      <c r="C298" s="302" t="s">
        <v>1283</v>
      </c>
      <c r="D298" s="268"/>
      <c r="E298" s="274">
        <v>143</v>
      </c>
      <c r="F298" s="284"/>
      <c r="G298" s="284"/>
      <c r="H298" s="283"/>
      <c r="I298" s="313"/>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c r="A299" s="306" t="s">
        <v>218</v>
      </c>
      <c r="B299" s="261" t="s">
        <v>160</v>
      </c>
      <c r="C299" s="298" t="s">
        <v>161</v>
      </c>
      <c r="D299" s="265"/>
      <c r="E299" s="271"/>
      <c r="F299" s="287">
        <f>SUM(G300:G341)</f>
        <v>0</v>
      </c>
      <c r="G299" s="288"/>
      <c r="H299" s="280"/>
      <c r="I299" s="312"/>
      <c r="AE299" t="s">
        <v>219</v>
      </c>
    </row>
    <row r="300" spans="1:60" outlineLevel="1">
      <c r="A300" s="307"/>
      <c r="B300" s="258" t="s">
        <v>1284</v>
      </c>
      <c r="C300" s="299"/>
      <c r="D300" s="266"/>
      <c r="E300" s="272"/>
      <c r="F300" s="281"/>
      <c r="G300" s="282"/>
      <c r="H300" s="283"/>
      <c r="I300" s="313"/>
      <c r="J300" s="32"/>
      <c r="K300" s="32"/>
      <c r="L300" s="32"/>
      <c r="M300" s="32"/>
      <c r="N300" s="32"/>
      <c r="O300" s="32"/>
      <c r="P300" s="32"/>
      <c r="Q300" s="32"/>
      <c r="R300" s="32"/>
      <c r="S300" s="32"/>
      <c r="T300" s="32"/>
      <c r="U300" s="32"/>
      <c r="V300" s="32"/>
      <c r="W300" s="32"/>
      <c r="X300" s="32"/>
      <c r="Y300" s="32"/>
      <c r="Z300" s="32"/>
      <c r="AA300" s="32"/>
      <c r="AB300" s="32"/>
      <c r="AC300" s="32">
        <v>0</v>
      </c>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311">
        <v>64</v>
      </c>
      <c r="B301" s="262" t="s">
        <v>1285</v>
      </c>
      <c r="C301" s="301" t="s">
        <v>1286</v>
      </c>
      <c r="D301" s="267" t="s">
        <v>235</v>
      </c>
      <c r="E301" s="273">
        <v>276.94799999999998</v>
      </c>
      <c r="F301" s="286"/>
      <c r="G301" s="284">
        <f>ROUND(E301*F301,2)</f>
        <v>0</v>
      </c>
      <c r="H301" s="283" t="s">
        <v>522</v>
      </c>
      <c r="I301" s="313" t="s">
        <v>227</v>
      </c>
      <c r="J301" s="32"/>
      <c r="K301" s="32"/>
      <c r="L301" s="32"/>
      <c r="M301" s="32"/>
      <c r="N301" s="32"/>
      <c r="O301" s="32"/>
      <c r="P301" s="32"/>
      <c r="Q301" s="32"/>
      <c r="R301" s="32"/>
      <c r="S301" s="32"/>
      <c r="T301" s="32"/>
      <c r="U301" s="32"/>
      <c r="V301" s="32"/>
      <c r="W301" s="32"/>
      <c r="X301" s="32"/>
      <c r="Y301" s="32"/>
      <c r="Z301" s="32"/>
      <c r="AA301" s="32"/>
      <c r="AB301" s="32"/>
      <c r="AC301" s="32"/>
      <c r="AD301" s="32"/>
      <c r="AE301" s="32" t="s">
        <v>228</v>
      </c>
      <c r="AF301" s="32"/>
      <c r="AG301" s="32"/>
      <c r="AH301" s="32"/>
      <c r="AI301" s="32"/>
      <c r="AJ301" s="32"/>
      <c r="AK301" s="32"/>
      <c r="AL301" s="32"/>
      <c r="AM301" s="32">
        <v>15</v>
      </c>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307"/>
      <c r="B302" s="263"/>
      <c r="C302" s="302" t="s">
        <v>1287</v>
      </c>
      <c r="D302" s="268"/>
      <c r="E302" s="274"/>
      <c r="F302" s="284"/>
      <c r="G302" s="284"/>
      <c r="H302" s="283"/>
      <c r="I302" s="313"/>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7"/>
      <c r="B303" s="263"/>
      <c r="C303" s="302" t="s">
        <v>1288</v>
      </c>
      <c r="D303" s="268"/>
      <c r="E303" s="274">
        <v>94.668000000000006</v>
      </c>
      <c r="F303" s="284"/>
      <c r="G303" s="284"/>
      <c r="H303" s="283"/>
      <c r="I303" s="313"/>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307"/>
      <c r="B304" s="263"/>
      <c r="C304" s="302" t="s">
        <v>1289</v>
      </c>
      <c r="D304" s="268"/>
      <c r="E304" s="274">
        <v>68.040000000000006</v>
      </c>
      <c r="F304" s="284"/>
      <c r="G304" s="284"/>
      <c r="H304" s="283"/>
      <c r="I304" s="313"/>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307"/>
      <c r="B305" s="263"/>
      <c r="C305" s="302" t="s">
        <v>1290</v>
      </c>
      <c r="D305" s="268"/>
      <c r="E305" s="274">
        <v>14.595000000000001</v>
      </c>
      <c r="F305" s="284"/>
      <c r="G305" s="284"/>
      <c r="H305" s="283"/>
      <c r="I305" s="313"/>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outlineLevel="1">
      <c r="A306" s="307"/>
      <c r="B306" s="263"/>
      <c r="C306" s="302" t="s">
        <v>1291</v>
      </c>
      <c r="D306" s="268"/>
      <c r="E306" s="274">
        <v>16.233000000000001</v>
      </c>
      <c r="F306" s="284"/>
      <c r="G306" s="284"/>
      <c r="H306" s="283"/>
      <c r="I306" s="313"/>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outlineLevel="1">
      <c r="A307" s="307"/>
      <c r="B307" s="263"/>
      <c r="C307" s="302" t="s">
        <v>1292</v>
      </c>
      <c r="D307" s="268"/>
      <c r="E307" s="274">
        <v>14.238</v>
      </c>
      <c r="F307" s="284"/>
      <c r="G307" s="284"/>
      <c r="H307" s="283"/>
      <c r="I307" s="313"/>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307"/>
      <c r="B308" s="263"/>
      <c r="C308" s="302" t="s">
        <v>1293</v>
      </c>
      <c r="D308" s="268"/>
      <c r="E308" s="274">
        <v>16.463999999999999</v>
      </c>
      <c r="F308" s="284"/>
      <c r="G308" s="284"/>
      <c r="H308" s="283"/>
      <c r="I308" s="313"/>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307"/>
      <c r="B309" s="263"/>
      <c r="C309" s="302" t="s">
        <v>1294</v>
      </c>
      <c r="D309" s="268"/>
      <c r="E309" s="274">
        <v>26.292000000000002</v>
      </c>
      <c r="F309" s="284"/>
      <c r="G309" s="284"/>
      <c r="H309" s="283"/>
      <c r="I309" s="313"/>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outlineLevel="1">
      <c r="A310" s="307"/>
      <c r="B310" s="263"/>
      <c r="C310" s="302" t="s">
        <v>1295</v>
      </c>
      <c r="D310" s="268"/>
      <c r="E310" s="274">
        <v>26.417999999999999</v>
      </c>
      <c r="F310" s="284"/>
      <c r="G310" s="284"/>
      <c r="H310" s="283"/>
      <c r="I310" s="313"/>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311">
        <v>65</v>
      </c>
      <c r="B311" s="262" t="s">
        <v>1296</v>
      </c>
      <c r="C311" s="301" t="s">
        <v>1297</v>
      </c>
      <c r="D311" s="267" t="s">
        <v>235</v>
      </c>
      <c r="E311" s="273">
        <v>244.74105</v>
      </c>
      <c r="F311" s="286"/>
      <c r="G311" s="284">
        <f>ROUND(E311*F311,2)</f>
        <v>0</v>
      </c>
      <c r="H311" s="283" t="s">
        <v>522</v>
      </c>
      <c r="I311" s="313" t="s">
        <v>227</v>
      </c>
      <c r="J311" s="32"/>
      <c r="K311" s="32"/>
      <c r="L311" s="32"/>
      <c r="M311" s="32"/>
      <c r="N311" s="32"/>
      <c r="O311" s="32"/>
      <c r="P311" s="32"/>
      <c r="Q311" s="32"/>
      <c r="R311" s="32"/>
      <c r="S311" s="32"/>
      <c r="T311" s="32"/>
      <c r="U311" s="32"/>
      <c r="V311" s="32"/>
      <c r="W311" s="32"/>
      <c r="X311" s="32"/>
      <c r="Y311" s="32"/>
      <c r="Z311" s="32"/>
      <c r="AA311" s="32"/>
      <c r="AB311" s="32"/>
      <c r="AC311" s="32"/>
      <c r="AD311" s="32"/>
      <c r="AE311" s="32" t="s">
        <v>228</v>
      </c>
      <c r="AF311" s="32"/>
      <c r="AG311" s="32"/>
      <c r="AH311" s="32"/>
      <c r="AI311" s="32"/>
      <c r="AJ311" s="32"/>
      <c r="AK311" s="32"/>
      <c r="AL311" s="32"/>
      <c r="AM311" s="32">
        <v>15</v>
      </c>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307"/>
      <c r="B312" s="263"/>
      <c r="C312" s="302" t="s">
        <v>1072</v>
      </c>
      <c r="D312" s="268"/>
      <c r="E312" s="274"/>
      <c r="F312" s="284"/>
      <c r="G312" s="284"/>
      <c r="H312" s="283"/>
      <c r="I312" s="313"/>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307"/>
      <c r="B313" s="263"/>
      <c r="C313" s="302" t="s">
        <v>1073</v>
      </c>
      <c r="D313" s="268"/>
      <c r="E313" s="274">
        <v>117.67935</v>
      </c>
      <c r="F313" s="284"/>
      <c r="G313" s="284"/>
      <c r="H313" s="283"/>
      <c r="I313" s="313"/>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307"/>
      <c r="B314" s="263"/>
      <c r="C314" s="302" t="s">
        <v>1074</v>
      </c>
      <c r="D314" s="268"/>
      <c r="E314" s="274">
        <v>4.6903499999999996</v>
      </c>
      <c r="F314" s="284"/>
      <c r="G314" s="284"/>
      <c r="H314" s="283"/>
      <c r="I314" s="313"/>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outlineLevel="1">
      <c r="A315" s="307"/>
      <c r="B315" s="263"/>
      <c r="C315" s="302" t="s">
        <v>1075</v>
      </c>
      <c r="D315" s="268"/>
      <c r="E315" s="274">
        <v>117.7188</v>
      </c>
      <c r="F315" s="284"/>
      <c r="G315" s="284"/>
      <c r="H315" s="283"/>
      <c r="I315" s="313"/>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outlineLevel="1">
      <c r="A316" s="307"/>
      <c r="B316" s="263"/>
      <c r="C316" s="302" t="s">
        <v>1076</v>
      </c>
      <c r="D316" s="268"/>
      <c r="E316" s="274">
        <v>4.6525499999999997</v>
      </c>
      <c r="F316" s="284"/>
      <c r="G316" s="284"/>
      <c r="H316" s="283"/>
      <c r="I316" s="313"/>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outlineLevel="1">
      <c r="A317" s="311">
        <v>66</v>
      </c>
      <c r="B317" s="262" t="s">
        <v>1298</v>
      </c>
      <c r="C317" s="301" t="s">
        <v>1299</v>
      </c>
      <c r="D317" s="267" t="s">
        <v>235</v>
      </c>
      <c r="E317" s="273">
        <v>186.33674999999999</v>
      </c>
      <c r="F317" s="286"/>
      <c r="G317" s="284">
        <f>ROUND(E317*F317,2)</f>
        <v>0</v>
      </c>
      <c r="H317" s="283" t="s">
        <v>522</v>
      </c>
      <c r="I317" s="313" t="s">
        <v>227</v>
      </c>
      <c r="J317" s="32"/>
      <c r="K317" s="32"/>
      <c r="L317" s="32"/>
      <c r="M317" s="32"/>
      <c r="N317" s="32"/>
      <c r="O317" s="32"/>
      <c r="P317" s="32"/>
      <c r="Q317" s="32"/>
      <c r="R317" s="32"/>
      <c r="S317" s="32"/>
      <c r="T317" s="32"/>
      <c r="U317" s="32"/>
      <c r="V317" s="32"/>
      <c r="W317" s="32"/>
      <c r="X317" s="32"/>
      <c r="Y317" s="32"/>
      <c r="Z317" s="32"/>
      <c r="AA317" s="32"/>
      <c r="AB317" s="32"/>
      <c r="AC317" s="32"/>
      <c r="AD317" s="32"/>
      <c r="AE317" s="32" t="s">
        <v>228</v>
      </c>
      <c r="AF317" s="32"/>
      <c r="AG317" s="32"/>
      <c r="AH317" s="32"/>
      <c r="AI317" s="32"/>
      <c r="AJ317" s="32"/>
      <c r="AK317" s="32"/>
      <c r="AL317" s="32"/>
      <c r="AM317" s="32">
        <v>15</v>
      </c>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outlineLevel="1">
      <c r="A318" s="307"/>
      <c r="B318" s="263"/>
      <c r="C318" s="302" t="s">
        <v>1054</v>
      </c>
      <c r="D318" s="268"/>
      <c r="E318" s="274"/>
      <c r="F318" s="284"/>
      <c r="G318" s="284"/>
      <c r="H318" s="283"/>
      <c r="I318" s="313"/>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outlineLevel="1">
      <c r="A319" s="307"/>
      <c r="B319" s="263"/>
      <c r="C319" s="302" t="s">
        <v>1055</v>
      </c>
      <c r="D319" s="268"/>
      <c r="E319" s="274">
        <v>4.28</v>
      </c>
      <c r="F319" s="284"/>
      <c r="G319" s="284"/>
      <c r="H319" s="283"/>
      <c r="I319" s="313"/>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outlineLevel="1">
      <c r="A320" s="307"/>
      <c r="B320" s="263"/>
      <c r="C320" s="302" t="s">
        <v>1056</v>
      </c>
      <c r="D320" s="268"/>
      <c r="E320" s="274">
        <v>13.224</v>
      </c>
      <c r="F320" s="284"/>
      <c r="G320" s="284"/>
      <c r="H320" s="283"/>
      <c r="I320" s="313"/>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60" outlineLevel="1">
      <c r="A321" s="307"/>
      <c r="B321" s="263"/>
      <c r="C321" s="302" t="s">
        <v>1057</v>
      </c>
      <c r="D321" s="268"/>
      <c r="E321" s="274">
        <v>12.198</v>
      </c>
      <c r="F321" s="284"/>
      <c r="G321" s="284"/>
      <c r="H321" s="283"/>
      <c r="I321" s="313"/>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row>
    <row r="322" spans="1:60" outlineLevel="1">
      <c r="A322" s="307"/>
      <c r="B322" s="263"/>
      <c r="C322" s="302" t="s">
        <v>1058</v>
      </c>
      <c r="D322" s="268"/>
      <c r="E322" s="274">
        <v>11.536799999999999</v>
      </c>
      <c r="F322" s="284"/>
      <c r="G322" s="284"/>
      <c r="H322" s="283"/>
      <c r="I322" s="313"/>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row>
    <row r="323" spans="1:60" outlineLevel="1">
      <c r="A323" s="307"/>
      <c r="B323" s="263"/>
      <c r="C323" s="302" t="s">
        <v>1063</v>
      </c>
      <c r="D323" s="268"/>
      <c r="E323" s="274"/>
      <c r="F323" s="284"/>
      <c r="G323" s="284"/>
      <c r="H323" s="283"/>
      <c r="I323" s="313"/>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row>
    <row r="324" spans="1:60" outlineLevel="1">
      <c r="A324" s="307"/>
      <c r="B324" s="263"/>
      <c r="C324" s="302" t="s">
        <v>1064</v>
      </c>
      <c r="D324" s="268"/>
      <c r="E324" s="274">
        <v>145.09795</v>
      </c>
      <c r="F324" s="284"/>
      <c r="G324" s="284"/>
      <c r="H324" s="283"/>
      <c r="I324" s="313"/>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row>
    <row r="325" spans="1:60" outlineLevel="1">
      <c r="A325" s="307"/>
      <c r="B325" s="259" t="s">
        <v>518</v>
      </c>
      <c r="C325" s="300"/>
      <c r="D325" s="308"/>
      <c r="E325" s="309"/>
      <c r="F325" s="310"/>
      <c r="G325" s="285"/>
      <c r="H325" s="283"/>
      <c r="I325" s="313"/>
      <c r="J325" s="32"/>
      <c r="K325" s="32"/>
      <c r="L325" s="32"/>
      <c r="M325" s="32"/>
      <c r="N325" s="32"/>
      <c r="O325" s="32"/>
      <c r="P325" s="32"/>
      <c r="Q325" s="32"/>
      <c r="R325" s="32"/>
      <c r="S325" s="32"/>
      <c r="T325" s="32"/>
      <c r="U325" s="32"/>
      <c r="V325" s="32"/>
      <c r="W325" s="32"/>
      <c r="X325" s="32"/>
      <c r="Y325" s="32"/>
      <c r="Z325" s="32"/>
      <c r="AA325" s="32"/>
      <c r="AB325" s="32"/>
      <c r="AC325" s="32">
        <v>0</v>
      </c>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row>
    <row r="326" spans="1:60" outlineLevel="1">
      <c r="A326" s="307"/>
      <c r="B326" s="259" t="s">
        <v>1300</v>
      </c>
      <c r="C326" s="300"/>
      <c r="D326" s="308"/>
      <c r="E326" s="309"/>
      <c r="F326" s="310"/>
      <c r="G326" s="285"/>
      <c r="H326" s="283"/>
      <c r="I326" s="313"/>
      <c r="J326" s="32"/>
      <c r="K326" s="32"/>
      <c r="L326" s="32"/>
      <c r="M326" s="32"/>
      <c r="N326" s="32"/>
      <c r="O326" s="32"/>
      <c r="P326" s="32"/>
      <c r="Q326" s="32"/>
      <c r="R326" s="32"/>
      <c r="S326" s="32"/>
      <c r="T326" s="32"/>
      <c r="U326" s="32"/>
      <c r="V326" s="32"/>
      <c r="W326" s="32"/>
      <c r="X326" s="32"/>
      <c r="Y326" s="32"/>
      <c r="Z326" s="32"/>
      <c r="AA326" s="32"/>
      <c r="AB326" s="32"/>
      <c r="AC326" s="32">
        <v>1</v>
      </c>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row>
    <row r="327" spans="1:60" outlineLevel="1">
      <c r="A327" s="311">
        <v>67</v>
      </c>
      <c r="B327" s="262" t="s">
        <v>1301</v>
      </c>
      <c r="C327" s="301" t="s">
        <v>1302</v>
      </c>
      <c r="D327" s="267" t="s">
        <v>235</v>
      </c>
      <c r="E327" s="273">
        <v>431.07780000000002</v>
      </c>
      <c r="F327" s="286"/>
      <c r="G327" s="284">
        <f>ROUND(E327*F327,2)</f>
        <v>0</v>
      </c>
      <c r="H327" s="283" t="s">
        <v>522</v>
      </c>
      <c r="I327" s="313" t="s">
        <v>227</v>
      </c>
      <c r="J327" s="32"/>
      <c r="K327" s="32"/>
      <c r="L327" s="32"/>
      <c r="M327" s="32"/>
      <c r="N327" s="32"/>
      <c r="O327" s="32"/>
      <c r="P327" s="32"/>
      <c r="Q327" s="32"/>
      <c r="R327" s="32"/>
      <c r="S327" s="32"/>
      <c r="T327" s="32"/>
      <c r="U327" s="32"/>
      <c r="V327" s="32"/>
      <c r="W327" s="32"/>
      <c r="X327" s="32"/>
      <c r="Y327" s="32"/>
      <c r="Z327" s="32"/>
      <c r="AA327" s="32"/>
      <c r="AB327" s="32"/>
      <c r="AC327" s="32"/>
      <c r="AD327" s="32"/>
      <c r="AE327" s="32" t="s">
        <v>228</v>
      </c>
      <c r="AF327" s="32"/>
      <c r="AG327" s="32"/>
      <c r="AH327" s="32"/>
      <c r="AI327" s="32"/>
      <c r="AJ327" s="32"/>
      <c r="AK327" s="32"/>
      <c r="AL327" s="32"/>
      <c r="AM327" s="32">
        <v>15</v>
      </c>
      <c r="AN327" s="32"/>
      <c r="AO327" s="32"/>
      <c r="AP327" s="32"/>
      <c r="AQ327" s="32"/>
      <c r="AR327" s="32"/>
      <c r="AS327" s="32"/>
      <c r="AT327" s="32"/>
      <c r="AU327" s="32"/>
      <c r="AV327" s="32"/>
      <c r="AW327" s="32"/>
      <c r="AX327" s="32"/>
      <c r="AY327" s="32"/>
      <c r="AZ327" s="32"/>
      <c r="BA327" s="32"/>
      <c r="BB327" s="32"/>
      <c r="BC327" s="32"/>
      <c r="BD327" s="32"/>
      <c r="BE327" s="32"/>
      <c r="BF327" s="32"/>
      <c r="BG327" s="32"/>
      <c r="BH327" s="32"/>
    </row>
    <row r="328" spans="1:60" outlineLevel="1">
      <c r="A328" s="307"/>
      <c r="B328" s="263"/>
      <c r="C328" s="302" t="s">
        <v>1303</v>
      </c>
      <c r="D328" s="268"/>
      <c r="E328" s="274">
        <v>244.74105</v>
      </c>
      <c r="F328" s="284"/>
      <c r="G328" s="284"/>
      <c r="H328" s="283"/>
      <c r="I328" s="313"/>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row>
    <row r="329" spans="1:60" outlineLevel="1">
      <c r="A329" s="307"/>
      <c r="B329" s="263"/>
      <c r="C329" s="302" t="s">
        <v>1304</v>
      </c>
      <c r="D329" s="268"/>
      <c r="E329" s="274">
        <v>186.33674999999999</v>
      </c>
      <c r="F329" s="284"/>
      <c r="G329" s="284"/>
      <c r="H329" s="283"/>
      <c r="I329" s="313"/>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row>
    <row r="330" spans="1:60" outlineLevel="1">
      <c r="A330" s="307"/>
      <c r="B330" s="259" t="s">
        <v>1305</v>
      </c>
      <c r="C330" s="300"/>
      <c r="D330" s="308"/>
      <c r="E330" s="309"/>
      <c r="F330" s="310"/>
      <c r="G330" s="285"/>
      <c r="H330" s="283"/>
      <c r="I330" s="313"/>
      <c r="J330" s="32"/>
      <c r="K330" s="32"/>
      <c r="L330" s="32"/>
      <c r="M330" s="32"/>
      <c r="N330" s="32"/>
      <c r="O330" s="32"/>
      <c r="P330" s="32"/>
      <c r="Q330" s="32"/>
      <c r="R330" s="32"/>
      <c r="S330" s="32"/>
      <c r="T330" s="32"/>
      <c r="U330" s="32"/>
      <c r="V330" s="32"/>
      <c r="W330" s="32"/>
      <c r="X330" s="32"/>
      <c r="Y330" s="32"/>
      <c r="Z330" s="32"/>
      <c r="AA330" s="32"/>
      <c r="AB330" s="32"/>
      <c r="AC330" s="32">
        <v>0</v>
      </c>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row>
    <row r="331" spans="1:60" outlineLevel="1">
      <c r="A331" s="311">
        <v>68</v>
      </c>
      <c r="B331" s="262" t="s">
        <v>1306</v>
      </c>
      <c r="C331" s="301" t="s">
        <v>1307</v>
      </c>
      <c r="D331" s="267" t="s">
        <v>235</v>
      </c>
      <c r="E331" s="273">
        <v>431.07780000000002</v>
      </c>
      <c r="F331" s="286"/>
      <c r="G331" s="284">
        <f>ROUND(E331*F331,2)</f>
        <v>0</v>
      </c>
      <c r="H331" s="283" t="s">
        <v>522</v>
      </c>
      <c r="I331" s="313" t="s">
        <v>227</v>
      </c>
      <c r="J331" s="32"/>
      <c r="K331" s="32"/>
      <c r="L331" s="32"/>
      <c r="M331" s="32"/>
      <c r="N331" s="32"/>
      <c r="O331" s="32"/>
      <c r="P331" s="32"/>
      <c r="Q331" s="32"/>
      <c r="R331" s="32"/>
      <c r="S331" s="32"/>
      <c r="T331" s="32"/>
      <c r="U331" s="32"/>
      <c r="V331" s="32"/>
      <c r="W331" s="32"/>
      <c r="X331" s="32"/>
      <c r="Y331" s="32"/>
      <c r="Z331" s="32"/>
      <c r="AA331" s="32"/>
      <c r="AB331" s="32"/>
      <c r="AC331" s="32"/>
      <c r="AD331" s="32"/>
      <c r="AE331" s="32" t="s">
        <v>228</v>
      </c>
      <c r="AF331" s="32"/>
      <c r="AG331" s="32"/>
      <c r="AH331" s="32"/>
      <c r="AI331" s="32"/>
      <c r="AJ331" s="32"/>
      <c r="AK331" s="32"/>
      <c r="AL331" s="32"/>
      <c r="AM331" s="32">
        <v>15</v>
      </c>
      <c r="AN331" s="32"/>
      <c r="AO331" s="32"/>
      <c r="AP331" s="32"/>
      <c r="AQ331" s="32"/>
      <c r="AR331" s="32"/>
      <c r="AS331" s="32"/>
      <c r="AT331" s="32"/>
      <c r="AU331" s="32"/>
      <c r="AV331" s="32"/>
      <c r="AW331" s="32"/>
      <c r="AX331" s="32"/>
      <c r="AY331" s="32"/>
      <c r="AZ331" s="32"/>
      <c r="BA331" s="32"/>
      <c r="BB331" s="32"/>
      <c r="BC331" s="32"/>
      <c r="BD331" s="32"/>
      <c r="BE331" s="32"/>
      <c r="BF331" s="32"/>
      <c r="BG331" s="32"/>
      <c r="BH331" s="32"/>
    </row>
    <row r="332" spans="1:60" outlineLevel="1">
      <c r="A332" s="307"/>
      <c r="B332" s="263"/>
      <c r="C332" s="302" t="s">
        <v>1303</v>
      </c>
      <c r="D332" s="268"/>
      <c r="E332" s="274">
        <v>244.74105</v>
      </c>
      <c r="F332" s="284"/>
      <c r="G332" s="284"/>
      <c r="H332" s="283"/>
      <c r="I332" s="313"/>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row>
    <row r="333" spans="1:60" outlineLevel="1">
      <c r="A333" s="307"/>
      <c r="B333" s="263"/>
      <c r="C333" s="302" t="s">
        <v>1304</v>
      </c>
      <c r="D333" s="268"/>
      <c r="E333" s="274">
        <v>186.33674999999999</v>
      </c>
      <c r="F333" s="284"/>
      <c r="G333" s="284"/>
      <c r="H333" s="283"/>
      <c r="I333" s="313"/>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row>
    <row r="334" spans="1:60" outlineLevel="1">
      <c r="A334" s="307"/>
      <c r="B334" s="259" t="s">
        <v>518</v>
      </c>
      <c r="C334" s="300"/>
      <c r="D334" s="308"/>
      <c r="E334" s="309"/>
      <c r="F334" s="310"/>
      <c r="G334" s="285"/>
      <c r="H334" s="283"/>
      <c r="I334" s="313"/>
      <c r="J334" s="32"/>
      <c r="K334" s="32"/>
      <c r="L334" s="32"/>
      <c r="M334" s="32"/>
      <c r="N334" s="32"/>
      <c r="O334" s="32"/>
      <c r="P334" s="32"/>
      <c r="Q334" s="32"/>
      <c r="R334" s="32"/>
      <c r="S334" s="32"/>
      <c r="T334" s="32"/>
      <c r="U334" s="32"/>
      <c r="V334" s="32"/>
      <c r="W334" s="32"/>
      <c r="X334" s="32"/>
      <c r="Y334" s="32"/>
      <c r="Z334" s="32"/>
      <c r="AA334" s="32"/>
      <c r="AB334" s="32"/>
      <c r="AC334" s="32">
        <v>0</v>
      </c>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row>
    <row r="335" spans="1:60" outlineLevel="1">
      <c r="A335" s="307"/>
      <c r="B335" s="259" t="s">
        <v>1300</v>
      </c>
      <c r="C335" s="300"/>
      <c r="D335" s="308"/>
      <c r="E335" s="309"/>
      <c r="F335" s="310"/>
      <c r="G335" s="285"/>
      <c r="H335" s="283"/>
      <c r="I335" s="313"/>
      <c r="J335" s="32"/>
      <c r="K335" s="32"/>
      <c r="L335" s="32"/>
      <c r="M335" s="32"/>
      <c r="N335" s="32"/>
      <c r="O335" s="32"/>
      <c r="P335" s="32"/>
      <c r="Q335" s="32"/>
      <c r="R335" s="32"/>
      <c r="S335" s="32"/>
      <c r="T335" s="32"/>
      <c r="U335" s="32"/>
      <c r="V335" s="32"/>
      <c r="W335" s="32"/>
      <c r="X335" s="32"/>
      <c r="Y335" s="32"/>
      <c r="Z335" s="32"/>
      <c r="AA335" s="32"/>
      <c r="AB335" s="32"/>
      <c r="AC335" s="32">
        <v>1</v>
      </c>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outlineLevel="1">
      <c r="A336" s="311">
        <v>69</v>
      </c>
      <c r="B336" s="262" t="s">
        <v>1308</v>
      </c>
      <c r="C336" s="301" t="s">
        <v>1302</v>
      </c>
      <c r="D336" s="267" t="s">
        <v>235</v>
      </c>
      <c r="E336" s="273">
        <v>6.3559999999999999</v>
      </c>
      <c r="F336" s="286"/>
      <c r="G336" s="284">
        <f>ROUND(E336*F336,2)</f>
        <v>0</v>
      </c>
      <c r="H336" s="283" t="s">
        <v>522</v>
      </c>
      <c r="I336" s="313" t="s">
        <v>227</v>
      </c>
      <c r="J336" s="32"/>
      <c r="K336" s="32"/>
      <c r="L336" s="32"/>
      <c r="M336" s="32"/>
      <c r="N336" s="32"/>
      <c r="O336" s="32"/>
      <c r="P336" s="32"/>
      <c r="Q336" s="32"/>
      <c r="R336" s="32"/>
      <c r="S336" s="32"/>
      <c r="T336" s="32"/>
      <c r="U336" s="32"/>
      <c r="V336" s="32"/>
      <c r="W336" s="32"/>
      <c r="X336" s="32"/>
      <c r="Y336" s="32"/>
      <c r="Z336" s="32"/>
      <c r="AA336" s="32"/>
      <c r="AB336" s="32"/>
      <c r="AC336" s="32"/>
      <c r="AD336" s="32"/>
      <c r="AE336" s="32" t="s">
        <v>228</v>
      </c>
      <c r="AF336" s="32"/>
      <c r="AG336" s="32"/>
      <c r="AH336" s="32"/>
      <c r="AI336" s="32"/>
      <c r="AJ336" s="32"/>
      <c r="AK336" s="32"/>
      <c r="AL336" s="32"/>
      <c r="AM336" s="32">
        <v>15</v>
      </c>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outlineLevel="1">
      <c r="A337" s="307"/>
      <c r="B337" s="263"/>
      <c r="C337" s="302" t="s">
        <v>1309</v>
      </c>
      <c r="D337" s="268"/>
      <c r="E337" s="274">
        <v>2.52</v>
      </c>
      <c r="F337" s="284"/>
      <c r="G337" s="284"/>
      <c r="H337" s="283"/>
      <c r="I337" s="313"/>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row>
    <row r="338" spans="1:60" outlineLevel="1">
      <c r="A338" s="307"/>
      <c r="B338" s="263"/>
      <c r="C338" s="302" t="s">
        <v>1310</v>
      </c>
      <c r="D338" s="268"/>
      <c r="E338" s="274">
        <v>3.8359999999999999</v>
      </c>
      <c r="F338" s="284"/>
      <c r="G338" s="284"/>
      <c r="H338" s="283"/>
      <c r="I338" s="313"/>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row>
    <row r="339" spans="1:60" outlineLevel="1">
      <c r="A339" s="307"/>
      <c r="B339" s="259" t="s">
        <v>1305</v>
      </c>
      <c r="C339" s="300"/>
      <c r="D339" s="308"/>
      <c r="E339" s="309"/>
      <c r="F339" s="310"/>
      <c r="G339" s="285"/>
      <c r="H339" s="283"/>
      <c r="I339" s="313"/>
      <c r="J339" s="32"/>
      <c r="K339" s="32"/>
      <c r="L339" s="32"/>
      <c r="M339" s="32"/>
      <c r="N339" s="32"/>
      <c r="O339" s="32"/>
      <c r="P339" s="32"/>
      <c r="Q339" s="32"/>
      <c r="R339" s="32"/>
      <c r="S339" s="32"/>
      <c r="T339" s="32"/>
      <c r="U339" s="32"/>
      <c r="V339" s="32"/>
      <c r="W339" s="32"/>
      <c r="X339" s="32"/>
      <c r="Y339" s="32"/>
      <c r="Z339" s="32"/>
      <c r="AA339" s="32"/>
      <c r="AB339" s="32"/>
      <c r="AC339" s="32">
        <v>0</v>
      </c>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row>
    <row r="340" spans="1:60" outlineLevel="1">
      <c r="A340" s="311">
        <v>70</v>
      </c>
      <c r="B340" s="262" t="s">
        <v>1311</v>
      </c>
      <c r="C340" s="301" t="s">
        <v>1312</v>
      </c>
      <c r="D340" s="267" t="s">
        <v>235</v>
      </c>
      <c r="E340" s="273">
        <v>6.3559999999999999</v>
      </c>
      <c r="F340" s="286"/>
      <c r="G340" s="284">
        <f>ROUND(E340*F340,2)</f>
        <v>0</v>
      </c>
      <c r="H340" s="283" t="s">
        <v>522</v>
      </c>
      <c r="I340" s="313" t="s">
        <v>227</v>
      </c>
      <c r="J340" s="32"/>
      <c r="K340" s="32"/>
      <c r="L340" s="32"/>
      <c r="M340" s="32"/>
      <c r="N340" s="32"/>
      <c r="O340" s="32"/>
      <c r="P340" s="32"/>
      <c r="Q340" s="32"/>
      <c r="R340" s="32"/>
      <c r="S340" s="32"/>
      <c r="T340" s="32"/>
      <c r="U340" s="32"/>
      <c r="V340" s="32"/>
      <c r="W340" s="32"/>
      <c r="X340" s="32"/>
      <c r="Y340" s="32"/>
      <c r="Z340" s="32"/>
      <c r="AA340" s="32"/>
      <c r="AB340" s="32"/>
      <c r="AC340" s="32"/>
      <c r="AD340" s="32"/>
      <c r="AE340" s="32" t="s">
        <v>228</v>
      </c>
      <c r="AF340" s="32"/>
      <c r="AG340" s="32"/>
      <c r="AH340" s="32"/>
      <c r="AI340" s="32"/>
      <c r="AJ340" s="32"/>
      <c r="AK340" s="32"/>
      <c r="AL340" s="32"/>
      <c r="AM340" s="32">
        <v>15</v>
      </c>
      <c r="AN340" s="32"/>
      <c r="AO340" s="32"/>
      <c r="AP340" s="32"/>
      <c r="AQ340" s="32"/>
      <c r="AR340" s="32"/>
      <c r="AS340" s="32"/>
      <c r="AT340" s="32"/>
      <c r="AU340" s="32"/>
      <c r="AV340" s="32"/>
      <c r="AW340" s="32"/>
      <c r="AX340" s="32"/>
      <c r="AY340" s="32"/>
      <c r="AZ340" s="32"/>
      <c r="BA340" s="32"/>
      <c r="BB340" s="32"/>
      <c r="BC340" s="32"/>
      <c r="BD340" s="32"/>
      <c r="BE340" s="32"/>
      <c r="BF340" s="32"/>
      <c r="BG340" s="32"/>
      <c r="BH340" s="32"/>
    </row>
    <row r="341" spans="1:60" outlineLevel="1">
      <c r="A341" s="307"/>
      <c r="B341" s="263"/>
      <c r="C341" s="302" t="s">
        <v>1313</v>
      </c>
      <c r="D341" s="268"/>
      <c r="E341" s="274">
        <v>6.3559999999999999</v>
      </c>
      <c r="F341" s="284"/>
      <c r="G341" s="284"/>
      <c r="H341" s="283"/>
      <c r="I341" s="313"/>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row>
    <row r="342" spans="1:60">
      <c r="A342" s="306" t="s">
        <v>218</v>
      </c>
      <c r="B342" s="261" t="s">
        <v>162</v>
      </c>
      <c r="C342" s="298" t="s">
        <v>163</v>
      </c>
      <c r="D342" s="265"/>
      <c r="E342" s="271"/>
      <c r="F342" s="287">
        <f>SUM(G343:G345)</f>
        <v>0</v>
      </c>
      <c r="G342" s="288"/>
      <c r="H342" s="280"/>
      <c r="I342" s="312"/>
      <c r="AE342" t="s">
        <v>219</v>
      </c>
    </row>
    <row r="343" spans="1:60" outlineLevel="1">
      <c r="A343" s="307"/>
      <c r="B343" s="258" t="s">
        <v>1314</v>
      </c>
      <c r="C343" s="299"/>
      <c r="D343" s="266"/>
      <c r="E343" s="272"/>
      <c r="F343" s="281"/>
      <c r="G343" s="282"/>
      <c r="H343" s="283"/>
      <c r="I343" s="313"/>
      <c r="J343" s="32"/>
      <c r="K343" s="32"/>
      <c r="L343" s="32"/>
      <c r="M343" s="32"/>
      <c r="N343" s="32"/>
      <c r="O343" s="32"/>
      <c r="P343" s="32"/>
      <c r="Q343" s="32"/>
      <c r="R343" s="32"/>
      <c r="S343" s="32"/>
      <c r="T343" s="32"/>
      <c r="U343" s="32"/>
      <c r="V343" s="32"/>
      <c r="W343" s="32"/>
      <c r="X343" s="32"/>
      <c r="Y343" s="32"/>
      <c r="Z343" s="32"/>
      <c r="AA343" s="32"/>
      <c r="AB343" s="32"/>
      <c r="AC343" s="32">
        <v>0</v>
      </c>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row>
    <row r="344" spans="1:60" outlineLevel="1">
      <c r="A344" s="311">
        <v>71</v>
      </c>
      <c r="B344" s="262" t="s">
        <v>1315</v>
      </c>
      <c r="C344" s="301" t="s">
        <v>1316</v>
      </c>
      <c r="D344" s="267" t="s">
        <v>1317</v>
      </c>
      <c r="E344" s="273">
        <v>100</v>
      </c>
      <c r="F344" s="286"/>
      <c r="G344" s="284">
        <f>ROUND(E344*F344,2)</f>
        <v>0</v>
      </c>
      <c r="H344" s="283" t="s">
        <v>1318</v>
      </c>
      <c r="I344" s="313" t="s">
        <v>227</v>
      </c>
      <c r="J344" s="32"/>
      <c r="K344" s="32"/>
      <c r="L344" s="32"/>
      <c r="M344" s="32"/>
      <c r="N344" s="32"/>
      <c r="O344" s="32"/>
      <c r="P344" s="32"/>
      <c r="Q344" s="32"/>
      <c r="R344" s="32"/>
      <c r="S344" s="32"/>
      <c r="T344" s="32"/>
      <c r="U344" s="32"/>
      <c r="V344" s="32"/>
      <c r="W344" s="32"/>
      <c r="X344" s="32"/>
      <c r="Y344" s="32"/>
      <c r="Z344" s="32"/>
      <c r="AA344" s="32"/>
      <c r="AB344" s="32"/>
      <c r="AC344" s="32"/>
      <c r="AD344" s="32"/>
      <c r="AE344" s="32" t="s">
        <v>228</v>
      </c>
      <c r="AF344" s="32"/>
      <c r="AG344" s="32"/>
      <c r="AH344" s="32"/>
      <c r="AI344" s="32"/>
      <c r="AJ344" s="32"/>
      <c r="AK344" s="32"/>
      <c r="AL344" s="32"/>
      <c r="AM344" s="32">
        <v>15</v>
      </c>
      <c r="AN344" s="32"/>
      <c r="AO344" s="32"/>
      <c r="AP344" s="32"/>
      <c r="AQ344" s="32"/>
      <c r="AR344" s="32"/>
      <c r="AS344" s="32"/>
      <c r="AT344" s="32"/>
      <c r="AU344" s="32"/>
      <c r="AV344" s="32"/>
      <c r="AW344" s="32"/>
      <c r="AX344" s="32"/>
      <c r="AY344" s="32"/>
      <c r="AZ344" s="32"/>
      <c r="BA344" s="32"/>
      <c r="BB344" s="32"/>
      <c r="BC344" s="32"/>
      <c r="BD344" s="32"/>
      <c r="BE344" s="32"/>
      <c r="BF344" s="32"/>
      <c r="BG344" s="32"/>
      <c r="BH344" s="32"/>
    </row>
    <row r="345" spans="1:60" outlineLevel="1">
      <c r="A345" s="307"/>
      <c r="B345" s="263"/>
      <c r="C345" s="302" t="s">
        <v>1319</v>
      </c>
      <c r="D345" s="268"/>
      <c r="E345" s="274">
        <v>100</v>
      </c>
      <c r="F345" s="284"/>
      <c r="G345" s="284"/>
      <c r="H345" s="283"/>
      <c r="I345" s="313"/>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row>
    <row r="346" spans="1:60">
      <c r="A346" s="306" t="s">
        <v>218</v>
      </c>
      <c r="B346" s="261" t="s">
        <v>164</v>
      </c>
      <c r="C346" s="298" t="s">
        <v>165</v>
      </c>
      <c r="D346" s="265"/>
      <c r="E346" s="271"/>
      <c r="F346" s="287">
        <f>SUM(G347:G347)</f>
        <v>0</v>
      </c>
      <c r="G346" s="288"/>
      <c r="H346" s="280"/>
      <c r="I346" s="312"/>
      <c r="AE346" t="s">
        <v>219</v>
      </c>
    </row>
    <row r="347" spans="1:60" outlineLevel="1">
      <c r="A347" s="311">
        <v>72</v>
      </c>
      <c r="B347" s="262" t="s">
        <v>1320</v>
      </c>
      <c r="C347" s="301" t="s">
        <v>1321</v>
      </c>
      <c r="D347" s="267" t="s">
        <v>983</v>
      </c>
      <c r="E347" s="273">
        <v>1</v>
      </c>
      <c r="F347" s="286"/>
      <c r="G347" s="284">
        <f>ROUND(E347*F347,2)</f>
        <v>0</v>
      </c>
      <c r="H347" s="283"/>
      <c r="I347" s="313" t="s">
        <v>257</v>
      </c>
      <c r="J347" s="32"/>
      <c r="K347" s="32"/>
      <c r="L347" s="32"/>
      <c r="M347" s="32"/>
      <c r="N347" s="32"/>
      <c r="O347" s="32"/>
      <c r="P347" s="32"/>
      <c r="Q347" s="32"/>
      <c r="R347" s="32"/>
      <c r="S347" s="32"/>
      <c r="T347" s="32"/>
      <c r="U347" s="32"/>
      <c r="V347" s="32"/>
      <c r="W347" s="32"/>
      <c r="X347" s="32"/>
      <c r="Y347" s="32"/>
      <c r="Z347" s="32"/>
      <c r="AA347" s="32"/>
      <c r="AB347" s="32"/>
      <c r="AC347" s="32"/>
      <c r="AD347" s="32"/>
      <c r="AE347" s="32" t="s">
        <v>228</v>
      </c>
      <c r="AF347" s="32"/>
      <c r="AG347" s="32"/>
      <c r="AH347" s="32"/>
      <c r="AI347" s="32"/>
      <c r="AJ347" s="32"/>
      <c r="AK347" s="32"/>
      <c r="AL347" s="32"/>
      <c r="AM347" s="32">
        <v>15</v>
      </c>
      <c r="AN347" s="32"/>
      <c r="AO347" s="32"/>
      <c r="AP347" s="32"/>
      <c r="AQ347" s="32"/>
      <c r="AR347" s="32"/>
      <c r="AS347" s="32"/>
      <c r="AT347" s="32"/>
      <c r="AU347" s="32"/>
      <c r="AV347" s="32"/>
      <c r="AW347" s="32"/>
      <c r="AX347" s="32"/>
      <c r="AY347" s="32"/>
      <c r="AZ347" s="32"/>
      <c r="BA347" s="32"/>
      <c r="BB347" s="32"/>
      <c r="BC347" s="32"/>
      <c r="BD347" s="32"/>
      <c r="BE347" s="32"/>
      <c r="BF347" s="32"/>
      <c r="BG347" s="32"/>
      <c r="BH347" s="32"/>
    </row>
    <row r="348" spans="1:60">
      <c r="A348" s="306" t="s">
        <v>218</v>
      </c>
      <c r="B348" s="261" t="s">
        <v>168</v>
      </c>
      <c r="C348" s="298" t="s">
        <v>169</v>
      </c>
      <c r="D348" s="265"/>
      <c r="E348" s="271"/>
      <c r="F348" s="287">
        <f>SUM(G349:G352)</f>
        <v>0</v>
      </c>
      <c r="G348" s="288"/>
      <c r="H348" s="280"/>
      <c r="I348" s="312"/>
      <c r="AE348" t="s">
        <v>219</v>
      </c>
    </row>
    <row r="349" spans="1:60" outlineLevel="1">
      <c r="A349" s="311">
        <v>73</v>
      </c>
      <c r="B349" s="262" t="s">
        <v>1322</v>
      </c>
      <c r="C349" s="301" t="s">
        <v>1323</v>
      </c>
      <c r="D349" s="267" t="s">
        <v>986</v>
      </c>
      <c r="E349" s="273">
        <v>1</v>
      </c>
      <c r="F349" s="286"/>
      <c r="G349" s="284">
        <f>ROUND(E349*F349,2)</f>
        <v>0</v>
      </c>
      <c r="H349" s="283"/>
      <c r="I349" s="313" t="s">
        <v>987</v>
      </c>
      <c r="J349" s="32"/>
      <c r="K349" s="32"/>
      <c r="L349" s="32"/>
      <c r="M349" s="32"/>
      <c r="N349" s="32"/>
      <c r="O349" s="32"/>
      <c r="P349" s="32"/>
      <c r="Q349" s="32"/>
      <c r="R349" s="32"/>
      <c r="S349" s="32"/>
      <c r="T349" s="32"/>
      <c r="U349" s="32"/>
      <c r="V349" s="32"/>
      <c r="W349" s="32"/>
      <c r="X349" s="32"/>
      <c r="Y349" s="32"/>
      <c r="Z349" s="32"/>
      <c r="AA349" s="32"/>
      <c r="AB349" s="32"/>
      <c r="AC349" s="32"/>
      <c r="AD349" s="32"/>
      <c r="AE349" s="32" t="s">
        <v>228</v>
      </c>
      <c r="AF349" s="32"/>
      <c r="AG349" s="32"/>
      <c r="AH349" s="32"/>
      <c r="AI349" s="32"/>
      <c r="AJ349" s="32"/>
      <c r="AK349" s="32"/>
      <c r="AL349" s="32"/>
      <c r="AM349" s="32">
        <v>15</v>
      </c>
      <c r="AN349" s="32"/>
      <c r="AO349" s="32"/>
      <c r="AP349" s="32"/>
      <c r="AQ349" s="32"/>
      <c r="AR349" s="32"/>
      <c r="AS349" s="32"/>
      <c r="AT349" s="32"/>
      <c r="AU349" s="32"/>
      <c r="AV349" s="32"/>
      <c r="AW349" s="32"/>
      <c r="AX349" s="32"/>
      <c r="AY349" s="32"/>
      <c r="AZ349" s="32"/>
      <c r="BA349" s="32"/>
      <c r="BB349" s="32"/>
      <c r="BC349" s="32"/>
      <c r="BD349" s="32"/>
      <c r="BE349" s="32"/>
      <c r="BF349" s="32"/>
      <c r="BG349" s="32"/>
      <c r="BH349" s="32"/>
    </row>
    <row r="350" spans="1:60" outlineLevel="1">
      <c r="A350" s="307"/>
      <c r="B350" s="263"/>
      <c r="C350" s="303" t="s">
        <v>1324</v>
      </c>
      <c r="D350" s="269"/>
      <c r="E350" s="275"/>
      <c r="F350" s="289"/>
      <c r="G350" s="290"/>
      <c r="H350" s="283"/>
      <c r="I350" s="313"/>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251" t="str">
        <f>C350</f>
        <v>Veškeré náklady spojené s vybudováním, provozem a odstraněním zařízení staveniště.</v>
      </c>
      <c r="BB350" s="32"/>
      <c r="BC350" s="32"/>
      <c r="BD350" s="32"/>
      <c r="BE350" s="32"/>
      <c r="BF350" s="32"/>
      <c r="BG350" s="32"/>
      <c r="BH350" s="32"/>
    </row>
    <row r="351" spans="1:60" outlineLevel="1">
      <c r="A351" s="311">
        <v>74</v>
      </c>
      <c r="B351" s="262" t="s">
        <v>1325</v>
      </c>
      <c r="C351" s="301" t="s">
        <v>1326</v>
      </c>
      <c r="D351" s="267" t="s">
        <v>986</v>
      </c>
      <c r="E351" s="273">
        <v>1</v>
      </c>
      <c r="F351" s="286"/>
      <c r="G351" s="284">
        <f>ROUND(E351*F351,2)</f>
        <v>0</v>
      </c>
      <c r="H351" s="283"/>
      <c r="I351" s="313" t="s">
        <v>987</v>
      </c>
      <c r="J351" s="32"/>
      <c r="K351" s="32"/>
      <c r="L351" s="32"/>
      <c r="M351" s="32"/>
      <c r="N351" s="32"/>
      <c r="O351" s="32"/>
      <c r="P351" s="32"/>
      <c r="Q351" s="32"/>
      <c r="R351" s="32"/>
      <c r="S351" s="32"/>
      <c r="T351" s="32"/>
      <c r="U351" s="32"/>
      <c r="V351" s="32"/>
      <c r="W351" s="32"/>
      <c r="X351" s="32"/>
      <c r="Y351" s="32"/>
      <c r="Z351" s="32"/>
      <c r="AA351" s="32"/>
      <c r="AB351" s="32"/>
      <c r="AC351" s="32"/>
      <c r="AD351" s="32"/>
      <c r="AE351" s="32" t="s">
        <v>228</v>
      </c>
      <c r="AF351" s="32"/>
      <c r="AG351" s="32"/>
      <c r="AH351" s="32"/>
      <c r="AI351" s="32"/>
      <c r="AJ351" s="32"/>
      <c r="AK351" s="32"/>
      <c r="AL351" s="32"/>
      <c r="AM351" s="32">
        <v>15</v>
      </c>
      <c r="AN351" s="32"/>
      <c r="AO351" s="32"/>
      <c r="AP351" s="32"/>
      <c r="AQ351" s="32"/>
      <c r="AR351" s="32"/>
      <c r="AS351" s="32"/>
      <c r="AT351" s="32"/>
      <c r="AU351" s="32"/>
      <c r="AV351" s="32"/>
      <c r="AW351" s="32"/>
      <c r="AX351" s="32"/>
      <c r="AY351" s="32"/>
      <c r="AZ351" s="32"/>
      <c r="BA351" s="32"/>
      <c r="BB351" s="32"/>
      <c r="BC351" s="32"/>
      <c r="BD351" s="32"/>
      <c r="BE351" s="32"/>
      <c r="BF351" s="32"/>
      <c r="BG351" s="32"/>
      <c r="BH351" s="32"/>
    </row>
    <row r="352" spans="1:60" ht="21.6" outlineLevel="1" thickBot="1">
      <c r="A352" s="323"/>
      <c r="B352" s="324"/>
      <c r="C352" s="359" t="s">
        <v>1327</v>
      </c>
      <c r="D352" s="360"/>
      <c r="E352" s="361"/>
      <c r="F352" s="362"/>
      <c r="G352" s="363"/>
      <c r="H352" s="329"/>
      <c r="I352" s="330"/>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251" t="str">
        <f>C352</f>
        <v>Náklady a poplatky spojené s užíváním veřejných ploch a prostranství, pokud jsou stavebními pracemi nebo souvisejícími činnostmi dotčeny, a to včetně užívání ploch v souvislosti s uložením stavebního materiálu nebo stavebního odpadu.</v>
      </c>
      <c r="BB352" s="32"/>
      <c r="BC352" s="32"/>
      <c r="BD352" s="32"/>
      <c r="BE352" s="32"/>
      <c r="BF352" s="32"/>
      <c r="BG352" s="32"/>
      <c r="BH352" s="32"/>
    </row>
    <row r="353" spans="1:9">
      <c r="A353" s="249"/>
      <c r="B353" s="264" t="s">
        <v>527</v>
      </c>
      <c r="C353" s="304" t="s">
        <v>527</v>
      </c>
      <c r="D353" s="270"/>
      <c r="E353" s="277"/>
      <c r="F353" s="291"/>
      <c r="G353" s="291"/>
      <c r="H353" s="292"/>
      <c r="I353" s="291"/>
    </row>
    <row r="354" spans="1:9" hidden="1">
      <c r="C354" s="104"/>
      <c r="D354" s="227"/>
    </row>
    <row r="355" spans="1:9" ht="13.8" hidden="1" thickBot="1">
      <c r="A355" s="293"/>
      <c r="B355" s="294" t="s">
        <v>528</v>
      </c>
      <c r="C355" s="305"/>
      <c r="D355" s="295"/>
      <c r="E355" s="296"/>
      <c r="F355" s="296"/>
      <c r="G355" s="297">
        <f>F8+F14+F23+F46+F92+F95+F107+F129+F134+F138+F164+F217+F225+F227+F240+F242+F284+F289+F299+F342+F346+F348</f>
        <v>0</v>
      </c>
    </row>
    <row r="356" spans="1:9">
      <c r="D356" s="227"/>
    </row>
    <row r="357" spans="1:9">
      <c r="D357" s="227"/>
    </row>
    <row r="358" spans="1:9">
      <c r="D358" s="227"/>
    </row>
    <row r="359" spans="1:9">
      <c r="D359" s="227"/>
    </row>
    <row r="360" spans="1:9">
      <c r="D360" s="227"/>
    </row>
    <row r="361" spans="1:9">
      <c r="D361" s="227"/>
    </row>
    <row r="362" spans="1:9">
      <c r="D362" s="227"/>
    </row>
    <row r="363" spans="1:9">
      <c r="D363" s="227"/>
    </row>
    <row r="364" spans="1:9">
      <c r="D364" s="227"/>
    </row>
    <row r="365" spans="1:9">
      <c r="D365" s="227"/>
    </row>
    <row r="366" spans="1:9">
      <c r="D366" s="227"/>
    </row>
    <row r="367" spans="1:9">
      <c r="D367" s="227"/>
    </row>
    <row r="368" spans="1:9">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37">
    <mergeCell ref="B343:G343"/>
    <mergeCell ref="F346:G346"/>
    <mergeCell ref="F348:G348"/>
    <mergeCell ref="C350:G350"/>
    <mergeCell ref="C352:G352"/>
    <mergeCell ref="B326:G326"/>
    <mergeCell ref="B330:G330"/>
    <mergeCell ref="B334:G334"/>
    <mergeCell ref="B335:G335"/>
    <mergeCell ref="B339:G339"/>
    <mergeCell ref="F342:G342"/>
    <mergeCell ref="B293:G293"/>
    <mergeCell ref="B294:G294"/>
    <mergeCell ref="C296:G296"/>
    <mergeCell ref="F299:G299"/>
    <mergeCell ref="B300:G300"/>
    <mergeCell ref="B325:G325"/>
    <mergeCell ref="B279:G279"/>
    <mergeCell ref="F284:G284"/>
    <mergeCell ref="B285:G285"/>
    <mergeCell ref="B286:G286"/>
    <mergeCell ref="F289:G289"/>
    <mergeCell ref="B290:G290"/>
    <mergeCell ref="B262:G262"/>
    <mergeCell ref="B263:G263"/>
    <mergeCell ref="B267:G267"/>
    <mergeCell ref="B272:G272"/>
    <mergeCell ref="B273:G273"/>
    <mergeCell ref="B278:G278"/>
    <mergeCell ref="B244:G244"/>
    <mergeCell ref="C246:G246"/>
    <mergeCell ref="B248:G248"/>
    <mergeCell ref="B252:G252"/>
    <mergeCell ref="B253:G253"/>
    <mergeCell ref="B256:G256"/>
    <mergeCell ref="B231:G231"/>
    <mergeCell ref="B234:G234"/>
    <mergeCell ref="B235:G235"/>
    <mergeCell ref="F240:G240"/>
    <mergeCell ref="F242:G242"/>
    <mergeCell ref="B243:G243"/>
    <mergeCell ref="B218:G218"/>
    <mergeCell ref="B219:G219"/>
    <mergeCell ref="B220:G220"/>
    <mergeCell ref="F225:G225"/>
    <mergeCell ref="F227:G227"/>
    <mergeCell ref="B228:G228"/>
    <mergeCell ref="B203:G203"/>
    <mergeCell ref="B206:G206"/>
    <mergeCell ref="B207:G207"/>
    <mergeCell ref="B210:G210"/>
    <mergeCell ref="B211:G211"/>
    <mergeCell ref="F217:G217"/>
    <mergeCell ref="B191:G191"/>
    <mergeCell ref="B192:G192"/>
    <mergeCell ref="B195:G195"/>
    <mergeCell ref="B196:G196"/>
    <mergeCell ref="B199:G199"/>
    <mergeCell ref="B200:G200"/>
    <mergeCell ref="B179:G179"/>
    <mergeCell ref="B180:G180"/>
    <mergeCell ref="B183:G183"/>
    <mergeCell ref="B186:G186"/>
    <mergeCell ref="B187:G187"/>
    <mergeCell ref="B188:G188"/>
    <mergeCell ref="B165:G165"/>
    <mergeCell ref="B166:G166"/>
    <mergeCell ref="B170:G170"/>
    <mergeCell ref="B171:G171"/>
    <mergeCell ref="B175:G175"/>
    <mergeCell ref="B176:G176"/>
    <mergeCell ref="F138:G138"/>
    <mergeCell ref="B139:G139"/>
    <mergeCell ref="B140:G140"/>
    <mergeCell ref="B150:G150"/>
    <mergeCell ref="B151:G151"/>
    <mergeCell ref="F164:G164"/>
    <mergeCell ref="C125:G125"/>
    <mergeCell ref="C126:G126"/>
    <mergeCell ref="F129:G129"/>
    <mergeCell ref="B130:G130"/>
    <mergeCell ref="F134:G134"/>
    <mergeCell ref="B135:G135"/>
    <mergeCell ref="B110:G110"/>
    <mergeCell ref="B113:G113"/>
    <mergeCell ref="B114:G114"/>
    <mergeCell ref="B115:G115"/>
    <mergeCell ref="C119:G119"/>
    <mergeCell ref="C120:G120"/>
    <mergeCell ref="B102:G102"/>
    <mergeCell ref="B103:G103"/>
    <mergeCell ref="B104:G104"/>
    <mergeCell ref="F107:G107"/>
    <mergeCell ref="B108:G108"/>
    <mergeCell ref="B109:G109"/>
    <mergeCell ref="F92:G92"/>
    <mergeCell ref="F95:G95"/>
    <mergeCell ref="B96:G96"/>
    <mergeCell ref="B97:G97"/>
    <mergeCell ref="B98:G98"/>
    <mergeCell ref="C100:G100"/>
    <mergeCell ref="B67:G67"/>
    <mergeCell ref="B68:G68"/>
    <mergeCell ref="B75:G75"/>
    <mergeCell ref="B76:G76"/>
    <mergeCell ref="B83:G83"/>
    <mergeCell ref="C85:G85"/>
    <mergeCell ref="B48:G48"/>
    <mergeCell ref="B52:G52"/>
    <mergeCell ref="B53:G53"/>
    <mergeCell ref="B57:G57"/>
    <mergeCell ref="B58:G58"/>
    <mergeCell ref="B64:G64"/>
    <mergeCell ref="B38:G38"/>
    <mergeCell ref="B41:G41"/>
    <mergeCell ref="B42:G42"/>
    <mergeCell ref="B43:G43"/>
    <mergeCell ref="F46:G46"/>
    <mergeCell ref="B47:G47"/>
    <mergeCell ref="B28:G28"/>
    <mergeCell ref="B29:G29"/>
    <mergeCell ref="B32:G32"/>
    <mergeCell ref="B33:G33"/>
    <mergeCell ref="B36:G36"/>
    <mergeCell ref="B37:G37"/>
    <mergeCell ref="F14:G14"/>
    <mergeCell ref="B15:G15"/>
    <mergeCell ref="B16:G16"/>
    <mergeCell ref="F23:G23"/>
    <mergeCell ref="B24:G24"/>
    <mergeCell ref="B25:G25"/>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7"/>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10"/>
      <c r="G5" s="11"/>
      <c r="I5" s="11"/>
    </row>
    <row r="6" spans="1:14" ht="13.5" customHeight="1">
      <c r="B6" s="10"/>
      <c r="C6" s="37"/>
      <c r="D6" s="103"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104" t="s">
        <v>42</v>
      </c>
      <c r="H11" s="13" t="s">
        <v>2</v>
      </c>
      <c r="I11" s="106" t="s">
        <v>52</v>
      </c>
      <c r="J11" s="51"/>
    </row>
    <row r="12" spans="1:14">
      <c r="D12" s="104" t="s">
        <v>43</v>
      </c>
      <c r="H12" s="13" t="s">
        <v>3</v>
      </c>
      <c r="I12" s="106" t="s">
        <v>53</v>
      </c>
      <c r="J12" s="51"/>
    </row>
    <row r="13" spans="1:14" ht="12" customHeight="1">
      <c r="C13" s="105" t="s">
        <v>45</v>
      </c>
      <c r="D13" s="104" t="s">
        <v>44</v>
      </c>
      <c r="J13" s="52"/>
    </row>
    <row r="14" spans="1:14" ht="12" customHeight="1">
      <c r="C14" s="13"/>
      <c r="D14" s="12"/>
      <c r="J14" s="52"/>
    </row>
    <row r="15" spans="1:14" ht="12" customHeight="1">
      <c r="B15" s="44" t="s">
        <v>17</v>
      </c>
      <c r="D15" s="104" t="s">
        <v>46</v>
      </c>
      <c r="H15" s="13" t="s">
        <v>2</v>
      </c>
      <c r="I15" s="106" t="s">
        <v>50</v>
      </c>
      <c r="J15" s="52"/>
    </row>
    <row r="16" spans="1:14" ht="12" customHeight="1">
      <c r="C16" s="13"/>
      <c r="D16" s="104" t="s">
        <v>47</v>
      </c>
      <c r="H16" s="13" t="s">
        <v>3</v>
      </c>
      <c r="I16" s="106" t="s">
        <v>51</v>
      </c>
      <c r="J16" s="52"/>
    </row>
    <row r="17" spans="1:16" ht="12" customHeight="1">
      <c r="C17" s="105" t="s">
        <v>49</v>
      </c>
      <c r="D17" s="104" t="s">
        <v>48</v>
      </c>
      <c r="H17" s="13"/>
      <c r="J17" s="52"/>
    </row>
    <row r="18" spans="1:16" ht="12" customHeight="1">
      <c r="J18" s="52"/>
    </row>
    <row r="19" spans="1:16" ht="18" customHeight="1">
      <c r="B19" s="9" t="s">
        <v>18</v>
      </c>
      <c r="C19" s="43"/>
      <c r="D19" s="43"/>
      <c r="E19" s="43"/>
      <c r="F19" s="43"/>
      <c r="G19" s="43"/>
      <c r="H19" s="43"/>
      <c r="I19" s="43"/>
      <c r="J19" s="53"/>
    </row>
    <row r="21" spans="1:16">
      <c r="A21" s="107"/>
      <c r="B21" s="108" t="s">
        <v>19</v>
      </c>
      <c r="C21" s="109"/>
      <c r="D21" s="109"/>
      <c r="E21" s="110"/>
      <c r="F21" s="111"/>
      <c r="G21" s="111"/>
      <c r="H21" s="118" t="s">
        <v>20</v>
      </c>
      <c r="I21" s="119" t="s">
        <v>21</v>
      </c>
      <c r="J21" s="120" t="s">
        <v>22</v>
      </c>
    </row>
    <row r="22" spans="1:16">
      <c r="A22" s="115"/>
      <c r="B22" s="115" t="s">
        <v>54</v>
      </c>
      <c r="C22" s="116"/>
      <c r="D22" s="116"/>
      <c r="E22" s="116"/>
      <c r="F22" s="116"/>
      <c r="G22" s="117"/>
      <c r="H22" s="121"/>
      <c r="I22" s="122">
        <v>1</v>
      </c>
      <c r="J22" s="123"/>
    </row>
    <row r="23" spans="1:16">
      <c r="A23" s="115"/>
      <c r="B23" s="115" t="s">
        <v>55</v>
      </c>
      <c r="C23" s="116" t="s">
        <v>56</v>
      </c>
      <c r="D23" s="116"/>
      <c r="E23" s="116"/>
      <c r="F23" s="116"/>
      <c r="G23" s="117"/>
      <c r="H23" s="121" t="s">
        <v>57</v>
      </c>
      <c r="I23" s="122">
        <v>12</v>
      </c>
      <c r="J23" s="123">
        <f>'Rekapitulace Objekt 01'!H33</f>
        <v>0</v>
      </c>
      <c r="O23">
        <f>'Rekapitulace Objekt 01'!O35</f>
        <v>0</v>
      </c>
      <c r="P23">
        <f>'Rekapitulace Objekt 01'!P35</f>
        <v>0</v>
      </c>
    </row>
    <row r="24" spans="1:16" ht="25.5" customHeight="1">
      <c r="A24" s="125"/>
      <c r="B24" s="126" t="s">
        <v>58</v>
      </c>
      <c r="C24" s="127"/>
      <c r="D24" s="127"/>
      <c r="E24" s="127"/>
      <c r="F24" s="128"/>
      <c r="G24" s="129"/>
      <c r="H24" s="130"/>
      <c r="I24" s="131"/>
      <c r="J24" s="124">
        <f>SUM(J22:J23)</f>
        <v>0</v>
      </c>
    </row>
    <row r="25" spans="1:16" ht="13.8" thickBot="1">
      <c r="J25" s="114"/>
    </row>
    <row r="26" spans="1:16">
      <c r="A26" s="143"/>
      <c r="B26" s="144" t="s">
        <v>59</v>
      </c>
      <c r="C26" s="145"/>
      <c r="D26" s="145"/>
      <c r="E26" s="145"/>
      <c r="F26" s="145"/>
      <c r="G26" s="146"/>
      <c r="H26" s="145"/>
      <c r="I26" s="147"/>
      <c r="J26" s="148" t="s">
        <v>22</v>
      </c>
    </row>
    <row r="27" spans="1:16">
      <c r="A27" s="138"/>
      <c r="B27" s="133" t="s">
        <v>60</v>
      </c>
      <c r="C27" s="133"/>
      <c r="D27" s="133"/>
      <c r="E27" s="133">
        <v>15</v>
      </c>
      <c r="F27" s="133" t="s">
        <v>61</v>
      </c>
      <c r="G27" s="135"/>
      <c r="H27" s="133"/>
      <c r="I27" s="134"/>
      <c r="J27" s="141">
        <f>SUM(O23:O24)</f>
        <v>0</v>
      </c>
    </row>
    <row r="28" spans="1:16">
      <c r="A28" s="139"/>
      <c r="B28" s="46" t="s">
        <v>62</v>
      </c>
      <c r="C28" s="46"/>
      <c r="D28" s="46"/>
      <c r="E28" s="46">
        <v>15</v>
      </c>
      <c r="F28" s="46" t="s">
        <v>61</v>
      </c>
      <c r="G28" s="136"/>
      <c r="H28" s="46"/>
      <c r="I28" s="132"/>
      <c r="J28" s="142">
        <f>J27*(E28/100)</f>
        <v>0</v>
      </c>
    </row>
    <row r="29" spans="1:16">
      <c r="A29" s="139"/>
      <c r="B29" s="46" t="s">
        <v>60</v>
      </c>
      <c r="C29" s="46"/>
      <c r="D29" s="46"/>
      <c r="E29" s="46">
        <v>21</v>
      </c>
      <c r="F29" s="46" t="s">
        <v>61</v>
      </c>
      <c r="G29" s="136"/>
      <c r="H29" s="46"/>
      <c r="I29" s="132"/>
      <c r="J29" s="142">
        <f>SUM(P23:P24)</f>
        <v>0</v>
      </c>
    </row>
    <row r="30" spans="1:16" ht="13.8" thickBot="1">
      <c r="A30" s="140"/>
      <c r="B30" s="39" t="s">
        <v>62</v>
      </c>
      <c r="C30" s="39"/>
      <c r="D30" s="39"/>
      <c r="E30" s="39">
        <v>21</v>
      </c>
      <c r="F30" s="39" t="s">
        <v>61</v>
      </c>
      <c r="G30" s="137"/>
      <c r="H30" s="46"/>
      <c r="I30" s="132"/>
      <c r="J30" s="142">
        <f>J29*(E30/100)</f>
        <v>0</v>
      </c>
    </row>
    <row r="31" spans="1:16" ht="16.2" thickBot="1">
      <c r="A31" s="149"/>
      <c r="B31" s="150" t="s">
        <v>63</v>
      </c>
      <c r="C31" s="151"/>
      <c r="D31" s="151"/>
      <c r="E31" s="151"/>
      <c r="F31" s="151"/>
      <c r="G31" s="151"/>
      <c r="H31" s="152"/>
      <c r="I31" s="153"/>
      <c r="J31" s="154">
        <f>SUM(J27:J30)</f>
        <v>0</v>
      </c>
    </row>
    <row r="33" spans="2:52">
      <c r="B33" s="156" t="s">
        <v>64</v>
      </c>
      <c r="C33" s="156"/>
      <c r="D33" s="156"/>
      <c r="E33" s="156"/>
      <c r="F33" s="156"/>
      <c r="G33" s="156"/>
      <c r="H33" s="156"/>
      <c r="I33" s="156"/>
      <c r="J33" s="156"/>
      <c r="AZ33" s="155" t="str">
        <f>B33</f>
        <v>1. PODMÍNKY PRO ZPRACOVÁNÍ NABÍDKOVÉ CENY</v>
      </c>
    </row>
    <row r="35" spans="2:52">
      <c r="B35" s="156" t="s">
        <v>65</v>
      </c>
      <c r="C35" s="156"/>
      <c r="D35" s="156"/>
      <c r="E35" s="156"/>
      <c r="F35" s="156"/>
      <c r="G35" s="156"/>
      <c r="H35" s="156"/>
      <c r="I35" s="156"/>
      <c r="J35" s="156"/>
      <c r="AZ35" s="155" t="str">
        <f>B35</f>
        <v xml:space="preserve">        Preambule</v>
      </c>
    </row>
    <row r="37" spans="2:52" ht="52.8">
      <c r="B37" s="156" t="s">
        <v>66</v>
      </c>
      <c r="C37" s="156"/>
      <c r="D37" s="156"/>
      <c r="E37" s="156"/>
      <c r="F37" s="156"/>
      <c r="G37" s="156"/>
      <c r="H37" s="156"/>
      <c r="I37" s="156"/>
      <c r="J37" s="156"/>
      <c r="AZ37" s="155"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156" t="s">
        <v>67</v>
      </c>
      <c r="C38" s="156"/>
      <c r="D38" s="156"/>
      <c r="E38" s="156"/>
      <c r="F38" s="156"/>
      <c r="G38" s="156"/>
      <c r="H38" s="156"/>
      <c r="I38" s="156"/>
      <c r="J38" s="156"/>
      <c r="AZ38" s="155"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156" t="s">
        <v>68</v>
      </c>
      <c r="C40" s="156"/>
      <c r="D40" s="156"/>
      <c r="E40" s="156"/>
      <c r="F40" s="156"/>
      <c r="G40" s="156"/>
      <c r="H40" s="156"/>
      <c r="I40" s="156"/>
      <c r="J40" s="156"/>
      <c r="AZ40" s="155" t="str">
        <f>B40</f>
        <v xml:space="preserve">        Vymezení některých pojmů</v>
      </c>
    </row>
    <row r="43" spans="2:52">
      <c r="B43" s="156" t="s">
        <v>69</v>
      </c>
      <c r="C43" s="156"/>
      <c r="D43" s="156"/>
      <c r="E43" s="156"/>
      <c r="F43" s="156"/>
      <c r="G43" s="156"/>
      <c r="H43" s="156"/>
      <c r="I43" s="156"/>
      <c r="J43" s="156"/>
      <c r="AZ43" s="155" t="str">
        <f>B43</f>
        <v>Pro účely zpracování nabídkové ceny se jsou použity některé pojmy, pod kterými se rozumí:</v>
      </c>
    </row>
    <row r="44" spans="2:52" ht="39.6">
      <c r="B44" s="156" t="s">
        <v>70</v>
      </c>
      <c r="C44" s="156"/>
      <c r="D44" s="156"/>
      <c r="E44" s="156"/>
      <c r="F44" s="156"/>
      <c r="G44" s="156"/>
      <c r="H44" s="156"/>
      <c r="I44" s="156"/>
      <c r="J44" s="156"/>
      <c r="AZ44" s="155" t="str">
        <f>B44</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156" t="s">
        <v>71</v>
      </c>
      <c r="C45" s="156"/>
      <c r="D45" s="156"/>
      <c r="E45" s="156"/>
      <c r="F45" s="156"/>
      <c r="G45" s="156"/>
      <c r="H45" s="156"/>
      <c r="I45" s="156"/>
      <c r="J45" s="156"/>
      <c r="AZ45" s="155" t="str">
        <f>B45</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156" t="s">
        <v>72</v>
      </c>
      <c r="C46" s="156"/>
      <c r="D46" s="156"/>
      <c r="E46" s="156"/>
      <c r="F46" s="156"/>
      <c r="G46" s="156"/>
      <c r="H46" s="156"/>
      <c r="I46" s="156"/>
      <c r="J46" s="156"/>
      <c r="AZ46" s="155" t="str">
        <f>B46</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156" t="s">
        <v>73</v>
      </c>
      <c r="C47" s="156"/>
      <c r="D47" s="156"/>
      <c r="E47" s="156"/>
      <c r="F47" s="156"/>
      <c r="G47" s="156"/>
      <c r="H47" s="156"/>
      <c r="I47" s="156"/>
      <c r="J47" s="156"/>
      <c r="AZ47" s="155" t="str">
        <f>B47</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156" t="s">
        <v>74</v>
      </c>
      <c r="C48" s="156"/>
      <c r="D48" s="156"/>
      <c r="E48" s="156"/>
      <c r="F48" s="156"/>
      <c r="G48" s="156"/>
      <c r="H48" s="156"/>
      <c r="I48" s="156"/>
      <c r="J48" s="156"/>
      <c r="AZ48" s="155" t="str">
        <f>B48</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156" t="s">
        <v>75</v>
      </c>
      <c r="C50" s="156"/>
      <c r="D50" s="156"/>
      <c r="E50" s="156"/>
      <c r="F50" s="156"/>
      <c r="G50" s="156"/>
      <c r="H50" s="156"/>
      <c r="I50" s="156"/>
      <c r="J50" s="156"/>
      <c r="AZ50" s="155" t="str">
        <f>B50</f>
        <v xml:space="preserve">        Cenová soustava</v>
      </c>
    </row>
    <row r="52" spans="2:52">
      <c r="B52" s="156" t="s">
        <v>76</v>
      </c>
      <c r="C52" s="156"/>
      <c r="D52" s="156"/>
      <c r="E52" s="156"/>
      <c r="F52" s="156"/>
      <c r="G52" s="156"/>
      <c r="H52" s="156"/>
      <c r="I52" s="156"/>
      <c r="J52" s="156"/>
      <c r="AZ52" s="155" t="str">
        <f>B52</f>
        <v xml:space="preserve">        Použitá cenová soustava</v>
      </c>
    </row>
    <row r="53" spans="2:52" ht="26.4">
      <c r="B53" s="156" t="s">
        <v>77</v>
      </c>
      <c r="C53" s="156"/>
      <c r="D53" s="156"/>
      <c r="E53" s="156"/>
      <c r="F53" s="156"/>
      <c r="G53" s="156"/>
      <c r="H53" s="156"/>
      <c r="I53" s="156"/>
      <c r="J53" s="156"/>
      <c r="AZ53" s="155"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156" t="s">
        <v>78</v>
      </c>
      <c r="C55" s="156"/>
      <c r="D55" s="156"/>
      <c r="E55" s="156"/>
      <c r="F55" s="156"/>
      <c r="G55" s="156"/>
      <c r="H55" s="156"/>
      <c r="I55" s="156"/>
      <c r="J55" s="156"/>
      <c r="AZ55" s="155" t="str">
        <f>B55</f>
        <v xml:space="preserve">        Technické podmínky</v>
      </c>
    </row>
    <row r="56" spans="2:52" ht="39.6">
      <c r="B56" s="156" t="s">
        <v>79</v>
      </c>
      <c r="C56" s="156"/>
      <c r="D56" s="156"/>
      <c r="E56" s="156"/>
      <c r="F56" s="156"/>
      <c r="G56" s="156"/>
      <c r="H56" s="156"/>
      <c r="I56" s="156"/>
      <c r="J56" s="156"/>
      <c r="AZ56" s="155"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156" t="s">
        <v>80</v>
      </c>
      <c r="C58" s="156"/>
      <c r="D58" s="156"/>
      <c r="E58" s="156"/>
      <c r="F58" s="156"/>
      <c r="G58" s="156"/>
      <c r="H58" s="156"/>
      <c r="I58" s="156"/>
      <c r="J58" s="156"/>
      <c r="AZ58" s="155" t="str">
        <f>B58</f>
        <v>Individuální položky</v>
      </c>
    </row>
    <row r="59" spans="2:52" ht="26.4">
      <c r="B59" s="156" t="s">
        <v>81</v>
      </c>
      <c r="C59" s="156"/>
      <c r="D59" s="156"/>
      <c r="E59" s="156"/>
      <c r="F59" s="156"/>
      <c r="G59" s="156"/>
      <c r="H59" s="156"/>
      <c r="I59" s="156"/>
      <c r="J59" s="156"/>
      <c r="AZ59" s="155"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156" t="s">
        <v>82</v>
      </c>
      <c r="C61" s="156"/>
      <c r="D61" s="156"/>
      <c r="E61" s="156"/>
      <c r="F61" s="156"/>
      <c r="G61" s="156"/>
      <c r="H61" s="156"/>
      <c r="I61" s="156"/>
      <c r="J61" s="156"/>
      <c r="AZ61" s="155" t="str">
        <f>B61</f>
        <v xml:space="preserve">        Závaznost a změna soupisu</v>
      </c>
    </row>
    <row r="63" spans="2:52">
      <c r="B63" s="156" t="s">
        <v>83</v>
      </c>
      <c r="C63" s="156"/>
      <c r="D63" s="156"/>
      <c r="E63" s="156"/>
      <c r="F63" s="156"/>
      <c r="G63" s="156"/>
      <c r="H63" s="156"/>
      <c r="I63" s="156"/>
      <c r="J63" s="156"/>
      <c r="AZ63" s="155" t="str">
        <f>B63</f>
        <v xml:space="preserve">        Závaznost soupisu</v>
      </c>
    </row>
    <row r="64" spans="2:52" ht="39.6">
      <c r="B64" s="156" t="s">
        <v>84</v>
      </c>
      <c r="C64" s="156"/>
      <c r="D64" s="156"/>
      <c r="E64" s="156"/>
      <c r="F64" s="156"/>
      <c r="G64" s="156"/>
      <c r="H64" s="156"/>
      <c r="I64" s="156"/>
      <c r="J64" s="156"/>
      <c r="AZ64" s="155"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156" t="s">
        <v>85</v>
      </c>
      <c r="C66" s="156"/>
      <c r="D66" s="156"/>
      <c r="E66" s="156"/>
      <c r="F66" s="156"/>
      <c r="G66" s="156"/>
      <c r="H66" s="156"/>
      <c r="I66" s="156"/>
      <c r="J66" s="156"/>
      <c r="AZ66" s="155" t="str">
        <f>B66</f>
        <v xml:space="preserve">        Zvláštní podmínky pro stanovení nabídkové ceny</v>
      </c>
    </row>
    <row r="68" spans="2:52">
      <c r="B68" s="156" t="s">
        <v>86</v>
      </c>
      <c r="C68" s="156"/>
      <c r="D68" s="156"/>
      <c r="E68" s="156"/>
      <c r="F68" s="156"/>
      <c r="G68" s="156"/>
      <c r="H68" s="156"/>
      <c r="I68" s="156"/>
      <c r="J68" s="156"/>
      <c r="AZ68" s="155" t="str">
        <f>B68</f>
        <v xml:space="preserve">        Přeprava vybouraných hmot, suti a vytěžené zeminy</v>
      </c>
    </row>
    <row r="69" spans="2:52" ht="66">
      <c r="B69" s="156" t="s">
        <v>87</v>
      </c>
      <c r="C69" s="156"/>
      <c r="D69" s="156"/>
      <c r="E69" s="156"/>
      <c r="F69" s="156"/>
      <c r="G69" s="156"/>
      <c r="H69" s="156"/>
      <c r="I69" s="156"/>
      <c r="J69" s="156"/>
      <c r="AZ69" s="155"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156" t="s">
        <v>88</v>
      </c>
      <c r="C71" s="156"/>
      <c r="D71" s="156"/>
      <c r="E71" s="156"/>
      <c r="F71" s="156"/>
      <c r="G71" s="156"/>
      <c r="H71" s="156"/>
      <c r="I71" s="156"/>
      <c r="J71" s="156"/>
      <c r="AZ71" s="155" t="str">
        <f>B71</f>
        <v xml:space="preserve">        Vnitrostaveništní přesun stavebního materiálu</v>
      </c>
    </row>
    <row r="72" spans="2:52" ht="52.8">
      <c r="B72" s="156" t="s">
        <v>89</v>
      </c>
      <c r="C72" s="156"/>
      <c r="D72" s="156"/>
      <c r="E72" s="156"/>
      <c r="F72" s="156"/>
      <c r="G72" s="156"/>
      <c r="H72" s="156"/>
      <c r="I72" s="156"/>
      <c r="J72" s="156"/>
      <c r="AZ72" s="155"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156" t="s">
        <v>90</v>
      </c>
      <c r="C73" s="156"/>
      <c r="D73" s="156"/>
      <c r="E73" s="156"/>
      <c r="F73" s="156"/>
      <c r="G73" s="156"/>
      <c r="H73" s="156"/>
      <c r="I73" s="156"/>
      <c r="J73" s="156"/>
      <c r="AZ73" s="155"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156" t="s">
        <v>91</v>
      </c>
      <c r="C75" s="156"/>
      <c r="D75" s="156"/>
      <c r="E75" s="156"/>
      <c r="F75" s="156"/>
      <c r="G75" s="156"/>
      <c r="H75" s="156"/>
      <c r="I75" s="156"/>
      <c r="J75" s="156"/>
      <c r="AZ75" s="155" t="str">
        <f>B75</f>
        <v xml:space="preserve">        Příplatky za ztížené podmínky prací</v>
      </c>
    </row>
    <row r="76" spans="2:52" ht="26.4">
      <c r="B76" s="156" t="s">
        <v>92</v>
      </c>
      <c r="C76" s="156"/>
      <c r="D76" s="156"/>
      <c r="E76" s="156"/>
      <c r="F76" s="156"/>
      <c r="G76" s="156"/>
      <c r="H76" s="156"/>
      <c r="I76" s="156"/>
      <c r="J76" s="156"/>
      <c r="AZ76" s="155" t="str">
        <f>B76</f>
        <v>Pokud soupis položku příplatku za ztížené podmínky obsahuje, je dodavatel povinen ji ocenit bez ohledu na to, že tento příplatek dodavatel standardně neuplatňuje.</v>
      </c>
    </row>
    <row r="78" spans="2:52">
      <c r="B78" s="156" t="s">
        <v>93</v>
      </c>
      <c r="C78" s="156"/>
      <c r="D78" s="156"/>
      <c r="E78" s="156"/>
      <c r="F78" s="156"/>
      <c r="G78" s="156"/>
      <c r="H78" s="156"/>
      <c r="I78" s="156"/>
      <c r="J78" s="156"/>
      <c r="AZ78" s="155" t="str">
        <f>B78</f>
        <v xml:space="preserve">        Vedlejší a ostatní náklady</v>
      </c>
    </row>
    <row r="79" spans="2:52" ht="26.4">
      <c r="B79" s="156" t="s">
        <v>94</v>
      </c>
      <c r="C79" s="156"/>
      <c r="D79" s="156"/>
      <c r="E79" s="156"/>
      <c r="F79" s="156"/>
      <c r="G79" s="156"/>
      <c r="H79" s="156"/>
      <c r="I79" s="156"/>
      <c r="J79" s="156"/>
      <c r="AZ79" s="155" t="str">
        <f>B79</f>
        <v>Tyto náklady jsou popsány v samostatném soupisu stavebních prací, dodávek a služeb s tím, že dodavatel je povinen v rámci těchto nákladů ocenit všechny definované náklady souhrnně pro celou stavbu.</v>
      </c>
    </row>
    <row r="83" spans="2:52">
      <c r="B83" s="156" t="s">
        <v>95</v>
      </c>
      <c r="C83" s="156"/>
      <c r="D83" s="156"/>
      <c r="E83" s="156"/>
      <c r="F83" s="156"/>
      <c r="G83" s="156"/>
      <c r="H83" s="156"/>
      <c r="I83" s="156"/>
      <c r="J83" s="156"/>
      <c r="AZ83" s="155" t="str">
        <f>B83</f>
        <v>2. SPECIFICKÉ PODMÍNKY PRO ZPRACOVÁNÍ NABÍDKOVÉ CENY</v>
      </c>
    </row>
    <row r="85" spans="2:52">
      <c r="B85" s="156" t="s">
        <v>96</v>
      </c>
      <c r="C85" s="156"/>
      <c r="D85" s="156"/>
      <c r="E85" s="156"/>
      <c r="F85" s="156"/>
      <c r="G85" s="156"/>
      <c r="H85" s="156"/>
      <c r="I85" s="156"/>
      <c r="J85" s="156"/>
      <c r="AZ85" s="155" t="str">
        <f>B85</f>
        <v>Zde doplní zpracovatel soupisu  případná specifika týkající se konkrétní zakázky.</v>
      </c>
    </row>
    <row r="88" spans="2:52">
      <c r="B88" s="156" t="s">
        <v>97</v>
      </c>
      <c r="C88" s="156"/>
      <c r="D88" s="156"/>
      <c r="E88" s="156"/>
      <c r="F88" s="156"/>
      <c r="G88" s="156"/>
      <c r="H88" s="156"/>
      <c r="I88" s="156"/>
      <c r="J88" s="156"/>
      <c r="AZ88" s="155" t="str">
        <f>B88</f>
        <v>3. ELEKTRONICKÁ PODOBA SOUPISU</v>
      </c>
    </row>
    <row r="90" spans="2:52">
      <c r="B90" s="156" t="s">
        <v>98</v>
      </c>
      <c r="C90" s="156"/>
      <c r="D90" s="156"/>
      <c r="E90" s="156"/>
      <c r="F90" s="156"/>
      <c r="G90" s="156"/>
      <c r="H90" s="156"/>
      <c r="I90" s="156"/>
      <c r="J90" s="156"/>
      <c r="AZ90" s="155" t="str">
        <f>B90</f>
        <v xml:space="preserve">        Elektronická podoba soupisu</v>
      </c>
    </row>
    <row r="91" spans="2:52" ht="26.4">
      <c r="B91" s="156" t="s">
        <v>99</v>
      </c>
      <c r="C91" s="156"/>
      <c r="D91" s="156"/>
      <c r="E91" s="156"/>
      <c r="F91" s="156"/>
      <c r="G91" s="156"/>
      <c r="H91" s="156"/>
      <c r="I91" s="156"/>
      <c r="J91" s="156"/>
      <c r="AZ91" s="155" t="str">
        <f>B91</f>
        <v>V souladu se zákonem jsou předložené soupisy zpracovány i v elektronické podobě.  Elektronickou podobou soupisu stavebních prací, dodávek a služeb je formát MS EXCEL.</v>
      </c>
    </row>
    <row r="92" spans="2:52">
      <c r="B92" s="156" t="s">
        <v>100</v>
      </c>
      <c r="C92" s="156"/>
      <c r="D92" s="156"/>
      <c r="E92" s="156"/>
      <c r="F92" s="156"/>
      <c r="G92" s="156"/>
      <c r="H92" s="156"/>
      <c r="I92" s="156"/>
      <c r="J92" s="156"/>
      <c r="AZ92" s="155" t="str">
        <f>B92</f>
        <v>Popis formátu soupisu odpovídá svou strukturou vzorovému soupisu volně dostupnému na internetové adrese:</v>
      </c>
    </row>
    <row r="94" spans="2:52">
      <c r="B94" s="156" t="s">
        <v>101</v>
      </c>
      <c r="C94" s="156"/>
      <c r="D94" s="156"/>
      <c r="E94" s="156"/>
      <c r="F94" s="156"/>
      <c r="G94" s="156"/>
      <c r="H94" s="156"/>
      <c r="I94" s="156"/>
      <c r="J94" s="156"/>
      <c r="AZ94" s="155" t="str">
        <f>B94</f>
        <v>www.stavebnionline.cz/soupis</v>
      </c>
    </row>
    <row r="96" spans="2:52">
      <c r="B96" s="156" t="s">
        <v>102</v>
      </c>
      <c r="C96" s="156"/>
      <c r="D96" s="156"/>
      <c r="E96" s="156"/>
      <c r="F96" s="156"/>
      <c r="G96" s="156"/>
      <c r="H96" s="156"/>
      <c r="I96" s="156"/>
      <c r="J96" s="156"/>
      <c r="AZ96" s="155" t="str">
        <f>B96</f>
        <v xml:space="preserve">        Zpracování elektronické podoby soupisu</v>
      </c>
    </row>
    <row r="97" spans="2:52" ht="52.8">
      <c r="B97" s="156" t="s">
        <v>103</v>
      </c>
      <c r="C97" s="156"/>
      <c r="D97" s="156"/>
      <c r="E97" s="156"/>
      <c r="F97" s="156"/>
      <c r="G97" s="156"/>
      <c r="H97" s="156"/>
      <c r="I97" s="156"/>
      <c r="J97" s="156"/>
      <c r="AZ97" s="155"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156" t="s">
        <v>104</v>
      </c>
      <c r="C99" s="156"/>
      <c r="D99" s="156"/>
      <c r="E99" s="156"/>
      <c r="F99" s="156"/>
      <c r="G99" s="156"/>
      <c r="H99" s="156"/>
      <c r="I99" s="156"/>
      <c r="J99" s="156"/>
      <c r="AZ99" s="155" t="str">
        <f>B99</f>
        <v xml:space="preserve">        Jiný formát soupisu</v>
      </c>
    </row>
    <row r="100" spans="2:52" ht="39.6">
      <c r="B100" s="156" t="s">
        <v>105</v>
      </c>
      <c r="C100" s="156"/>
      <c r="D100" s="156"/>
      <c r="E100" s="156"/>
      <c r="F100" s="156"/>
      <c r="G100" s="156"/>
      <c r="H100" s="156"/>
      <c r="I100" s="156"/>
      <c r="J100" s="156"/>
      <c r="AZ100" s="155"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156" t="s">
        <v>106</v>
      </c>
      <c r="C102" s="156"/>
      <c r="D102" s="156"/>
      <c r="E102" s="156"/>
      <c r="F102" s="156"/>
      <c r="G102" s="156"/>
      <c r="H102" s="156"/>
      <c r="I102" s="156"/>
      <c r="J102" s="156"/>
      <c r="AZ102" s="155" t="str">
        <f>B102</f>
        <v xml:space="preserve">        Závěrečné ustanovení</v>
      </c>
    </row>
    <row r="103" spans="2:52">
      <c r="B103" s="156" t="s">
        <v>107</v>
      </c>
      <c r="C103" s="156"/>
      <c r="D103" s="156"/>
      <c r="E103" s="156"/>
      <c r="F103" s="156"/>
      <c r="G103" s="156"/>
      <c r="H103" s="156"/>
      <c r="I103" s="156"/>
      <c r="J103" s="156"/>
      <c r="AZ103" s="155" t="str">
        <f>B103</f>
        <v>Ostatní podmínky vztahující se ke zpracování nabídkové ceny jsou uvedeny v zadávací dokumentaci.</v>
      </c>
    </row>
    <row r="111" spans="2:52" ht="15.6">
      <c r="B111" s="27" t="s">
        <v>108</v>
      </c>
    </row>
    <row r="113" spans="1:10" ht="25.5" customHeight="1">
      <c r="A113" s="157"/>
      <c r="B113" s="158" t="s">
        <v>109</v>
      </c>
      <c r="C113" s="159" t="s">
        <v>110</v>
      </c>
      <c r="D113" s="159"/>
      <c r="E113" s="159"/>
      <c r="F113" s="159"/>
      <c r="G113" s="160"/>
      <c r="H113" s="160"/>
      <c r="I113" s="160"/>
      <c r="J113" s="161" t="s">
        <v>111</v>
      </c>
    </row>
    <row r="114" spans="1:10" ht="25.5" customHeight="1">
      <c r="A114" s="162"/>
      <c r="B114" s="163" t="s">
        <v>112</v>
      </c>
      <c r="C114" s="164" t="s">
        <v>113</v>
      </c>
      <c r="D114" s="164"/>
      <c r="E114" s="164"/>
      <c r="F114" s="165"/>
      <c r="G114" s="166"/>
      <c r="H114" s="166"/>
      <c r="I114" s="166"/>
      <c r="J114" s="167">
        <f>'01 59163401A09 Pol'!F8</f>
        <v>0</v>
      </c>
    </row>
    <row r="115" spans="1:10" ht="25.5" customHeight="1">
      <c r="A115" s="162"/>
      <c r="B115" s="162" t="s">
        <v>114</v>
      </c>
      <c r="C115" s="168" t="s">
        <v>115</v>
      </c>
      <c r="D115" s="168"/>
      <c r="E115" s="168"/>
      <c r="F115" s="169"/>
      <c r="G115" s="170"/>
      <c r="H115" s="170"/>
      <c r="I115" s="170"/>
      <c r="J115" s="171">
        <f>'01 59163401C Pol'!F8</f>
        <v>0</v>
      </c>
    </row>
    <row r="116" spans="1:10" ht="25.5" customHeight="1">
      <c r="A116" s="162"/>
      <c r="B116" s="162" t="s">
        <v>116</v>
      </c>
      <c r="C116" s="168" t="s">
        <v>117</v>
      </c>
      <c r="D116" s="168"/>
      <c r="E116" s="168"/>
      <c r="F116" s="169"/>
      <c r="G116" s="170"/>
      <c r="H116" s="170"/>
      <c r="I116" s="170"/>
      <c r="J116" s="171">
        <f>'01 59163401C Pol'!F14</f>
        <v>0</v>
      </c>
    </row>
    <row r="117" spans="1:10" ht="25.5" customHeight="1">
      <c r="A117" s="162"/>
      <c r="B117" s="162" t="s">
        <v>118</v>
      </c>
      <c r="C117" s="168" t="s">
        <v>119</v>
      </c>
      <c r="D117" s="168"/>
      <c r="E117" s="168"/>
      <c r="F117" s="169"/>
      <c r="G117" s="170"/>
      <c r="H117" s="170"/>
      <c r="I117" s="170"/>
      <c r="J117" s="171">
        <f>'01 59163401A08 Pol'!F8</f>
        <v>0</v>
      </c>
    </row>
    <row r="118" spans="1:10" ht="25.5" customHeight="1">
      <c r="A118" s="162"/>
      <c r="B118" s="162" t="s">
        <v>120</v>
      </c>
      <c r="C118" s="168" t="s">
        <v>121</v>
      </c>
      <c r="D118" s="168"/>
      <c r="E118" s="168"/>
      <c r="F118" s="169"/>
      <c r="G118" s="170"/>
      <c r="H118" s="170"/>
      <c r="I118" s="170"/>
      <c r="J118" s="171">
        <f>'01 59163401A07 Pol'!F8</f>
        <v>0</v>
      </c>
    </row>
    <row r="119" spans="1:10" ht="25.5" customHeight="1">
      <c r="A119" s="162"/>
      <c r="B119" s="162" t="s">
        <v>122</v>
      </c>
      <c r="C119" s="168" t="s">
        <v>123</v>
      </c>
      <c r="D119" s="168"/>
      <c r="E119" s="168"/>
      <c r="F119" s="169"/>
      <c r="G119" s="170"/>
      <c r="H119" s="170"/>
      <c r="I119" s="170"/>
      <c r="J119" s="171">
        <f>'01 59163401A01 Pol'!F8+'01 59163401A02 Pol'!F8+'01 59163401C Pol'!F23</f>
        <v>0</v>
      </c>
    </row>
    <row r="120" spans="1:10" ht="25.5" customHeight="1">
      <c r="A120" s="162"/>
      <c r="B120" s="162" t="s">
        <v>124</v>
      </c>
      <c r="C120" s="168" t="s">
        <v>125</v>
      </c>
      <c r="D120" s="168"/>
      <c r="E120" s="168"/>
      <c r="F120" s="169"/>
      <c r="G120" s="170"/>
      <c r="H120" s="170"/>
      <c r="I120" s="170"/>
      <c r="J120" s="171">
        <f>'01 59163401A01 Pol'!F13+'01 59163401A02 Pol'!F16+'01 59163401C Pol'!F46</f>
        <v>0</v>
      </c>
    </row>
    <row r="121" spans="1:10" ht="25.5" customHeight="1">
      <c r="A121" s="162"/>
      <c r="B121" s="162" t="s">
        <v>126</v>
      </c>
      <c r="C121" s="168" t="s">
        <v>127</v>
      </c>
      <c r="D121" s="168"/>
      <c r="E121" s="168"/>
      <c r="F121" s="169"/>
      <c r="G121" s="170"/>
      <c r="H121" s="170"/>
      <c r="I121" s="170"/>
      <c r="J121" s="171">
        <f>'01 59163401A01 Pol'!F42+'01 59163401C Pol'!F92</f>
        <v>0</v>
      </c>
    </row>
    <row r="122" spans="1:10" ht="25.5" customHeight="1">
      <c r="A122" s="162"/>
      <c r="B122" s="162" t="s">
        <v>128</v>
      </c>
      <c r="C122" s="168" t="s">
        <v>129</v>
      </c>
      <c r="D122" s="168"/>
      <c r="E122" s="168"/>
      <c r="F122" s="169"/>
      <c r="G122" s="170"/>
      <c r="H122" s="170"/>
      <c r="I122" s="170"/>
      <c r="J122" s="171">
        <f>'01 59163401A01 Pol'!F209+'01 59163401C Pol'!F95</f>
        <v>0</v>
      </c>
    </row>
    <row r="123" spans="1:10" ht="25.5" customHeight="1">
      <c r="A123" s="162"/>
      <c r="B123" s="162" t="s">
        <v>130</v>
      </c>
      <c r="C123" s="168" t="s">
        <v>131</v>
      </c>
      <c r="D123" s="168"/>
      <c r="E123" s="168"/>
      <c r="F123" s="169"/>
      <c r="G123" s="170"/>
      <c r="H123" s="170"/>
      <c r="I123" s="170"/>
      <c r="J123" s="171">
        <f>'01 59163401C Pol'!F107</f>
        <v>0</v>
      </c>
    </row>
    <row r="124" spans="1:10" ht="25.5" customHeight="1">
      <c r="A124" s="162"/>
      <c r="B124" s="162" t="s">
        <v>132</v>
      </c>
      <c r="C124" s="168" t="s">
        <v>133</v>
      </c>
      <c r="D124" s="168"/>
      <c r="E124" s="168"/>
      <c r="F124" s="169"/>
      <c r="G124" s="170"/>
      <c r="H124" s="170"/>
      <c r="I124" s="170"/>
      <c r="J124" s="171">
        <f>'01 59163401C Pol'!F129</f>
        <v>0</v>
      </c>
    </row>
    <row r="125" spans="1:10" ht="25.5" customHeight="1">
      <c r="A125" s="162"/>
      <c r="B125" s="162" t="s">
        <v>134</v>
      </c>
      <c r="C125" s="168" t="s">
        <v>135</v>
      </c>
      <c r="D125" s="168"/>
      <c r="E125" s="168"/>
      <c r="F125" s="169"/>
      <c r="G125" s="170"/>
      <c r="H125" s="170"/>
      <c r="I125" s="170"/>
      <c r="J125" s="171">
        <f>'01 59163401A01 Pol'!F218+'01 59163401C Pol'!F134</f>
        <v>0</v>
      </c>
    </row>
    <row r="126" spans="1:10" ht="25.5" customHeight="1">
      <c r="A126" s="162"/>
      <c r="B126" s="162" t="s">
        <v>136</v>
      </c>
      <c r="C126" s="168" t="s">
        <v>137</v>
      </c>
      <c r="D126" s="168"/>
      <c r="E126" s="168"/>
      <c r="F126" s="169"/>
      <c r="G126" s="170"/>
      <c r="H126" s="170"/>
      <c r="I126" s="170"/>
      <c r="J126" s="171">
        <f>'01 59163401A20 Pol'!F8+'01 59163401C Pol'!F138</f>
        <v>0</v>
      </c>
    </row>
    <row r="127" spans="1:10" ht="25.5" customHeight="1">
      <c r="A127" s="162"/>
      <c r="B127" s="162" t="s">
        <v>138</v>
      </c>
      <c r="C127" s="168" t="s">
        <v>139</v>
      </c>
      <c r="D127" s="168"/>
      <c r="E127" s="168"/>
      <c r="F127" s="169"/>
      <c r="G127" s="170"/>
      <c r="H127" s="170"/>
      <c r="I127" s="170"/>
      <c r="J127" s="171">
        <f>'01 59163401A01 Pol'!F250+'01 59163401A02 Pol'!F33+'01 59163401A08 Pol'!F38+'01 59163401A11 Pol'!F8+'01 59163401C Pol'!F164</f>
        <v>0</v>
      </c>
    </row>
    <row r="128" spans="1:10" ht="25.5" customHeight="1">
      <c r="A128" s="162"/>
      <c r="B128" s="162" t="s">
        <v>140</v>
      </c>
      <c r="C128" s="168" t="s">
        <v>141</v>
      </c>
      <c r="D128" s="168"/>
      <c r="E128" s="168"/>
      <c r="F128" s="169"/>
      <c r="G128" s="170"/>
      <c r="H128" s="170"/>
      <c r="I128" s="170"/>
      <c r="J128" s="171">
        <f>'01 59163401A01 Pol'!F258+'01 59163401A07 Pol'!F37+'01 59163401A08 Pol'!F44+'01 59163401A09 Pol'!F47+'01 59163401C Pol'!F217</f>
        <v>0</v>
      </c>
    </row>
    <row r="129" spans="1:10" ht="25.5" customHeight="1">
      <c r="A129" s="162"/>
      <c r="B129" s="162" t="s">
        <v>142</v>
      </c>
      <c r="C129" s="168" t="s">
        <v>143</v>
      </c>
      <c r="D129" s="168"/>
      <c r="E129" s="168"/>
      <c r="F129" s="169"/>
      <c r="G129" s="170"/>
      <c r="H129" s="170"/>
      <c r="I129" s="170"/>
      <c r="J129" s="171">
        <f>'01 59163401A08 Pol'!F52</f>
        <v>0</v>
      </c>
    </row>
    <row r="130" spans="1:10" ht="25.5" customHeight="1">
      <c r="A130" s="162"/>
      <c r="B130" s="162" t="s">
        <v>144</v>
      </c>
      <c r="C130" s="168" t="s">
        <v>145</v>
      </c>
      <c r="D130" s="168"/>
      <c r="E130" s="168"/>
      <c r="F130" s="169"/>
      <c r="G130" s="170"/>
      <c r="H130" s="170"/>
      <c r="I130" s="170"/>
      <c r="J130" s="171">
        <f>'01 59163401A01 Pol'!F266</f>
        <v>0</v>
      </c>
    </row>
    <row r="131" spans="1:10" ht="25.5" customHeight="1">
      <c r="A131" s="162"/>
      <c r="B131" s="162" t="s">
        <v>146</v>
      </c>
      <c r="C131" s="168" t="s">
        <v>147</v>
      </c>
      <c r="D131" s="168"/>
      <c r="E131" s="168"/>
      <c r="F131" s="169"/>
      <c r="G131" s="170"/>
      <c r="H131" s="170"/>
      <c r="I131" s="170"/>
      <c r="J131" s="171">
        <f>'01 59163401C Pol'!F225</f>
        <v>0</v>
      </c>
    </row>
    <row r="132" spans="1:10" ht="25.5" customHeight="1">
      <c r="A132" s="162"/>
      <c r="B132" s="162" t="s">
        <v>148</v>
      </c>
      <c r="C132" s="168" t="s">
        <v>149</v>
      </c>
      <c r="D132" s="168"/>
      <c r="E132" s="168"/>
      <c r="F132" s="169"/>
      <c r="G132" s="170"/>
      <c r="H132" s="170"/>
      <c r="I132" s="170"/>
      <c r="J132" s="171">
        <f>'01 59163401C Pol'!F227</f>
        <v>0</v>
      </c>
    </row>
    <row r="133" spans="1:10" ht="25.5" customHeight="1">
      <c r="A133" s="162"/>
      <c r="B133" s="162" t="s">
        <v>150</v>
      </c>
      <c r="C133" s="168" t="s">
        <v>151</v>
      </c>
      <c r="D133" s="168"/>
      <c r="E133" s="168"/>
      <c r="F133" s="169"/>
      <c r="G133" s="170"/>
      <c r="H133" s="170"/>
      <c r="I133" s="170"/>
      <c r="J133" s="171">
        <f>'01 59163401B30 Pol'!F8+'01 59163401C Pol'!F240</f>
        <v>0</v>
      </c>
    </row>
    <row r="134" spans="1:10" ht="25.5" customHeight="1">
      <c r="A134" s="162"/>
      <c r="B134" s="162" t="s">
        <v>152</v>
      </c>
      <c r="C134" s="168" t="s">
        <v>153</v>
      </c>
      <c r="D134" s="168"/>
      <c r="E134" s="168"/>
      <c r="F134" s="169"/>
      <c r="G134" s="170"/>
      <c r="H134" s="170"/>
      <c r="I134" s="170"/>
      <c r="J134" s="171">
        <f>'01 59163401A01 Pol'!F293+'01 59163401A03 Pol'!F8+'01 59163401C Pol'!F242</f>
        <v>0</v>
      </c>
    </row>
    <row r="135" spans="1:10" ht="25.5" customHeight="1">
      <c r="A135" s="162"/>
      <c r="B135" s="162" t="s">
        <v>154</v>
      </c>
      <c r="C135" s="168" t="s">
        <v>155</v>
      </c>
      <c r="D135" s="168"/>
      <c r="E135" s="168"/>
      <c r="F135" s="169"/>
      <c r="G135" s="170"/>
      <c r="H135" s="170"/>
      <c r="I135" s="170"/>
      <c r="J135" s="171">
        <f>'01 59163401A02 Pol'!F61+'01 59163401A03 Pol'!F58</f>
        <v>0</v>
      </c>
    </row>
    <row r="136" spans="1:10" ht="25.5" customHeight="1">
      <c r="A136" s="162"/>
      <c r="B136" s="162" t="s">
        <v>156</v>
      </c>
      <c r="C136" s="168" t="s">
        <v>157</v>
      </c>
      <c r="D136" s="168"/>
      <c r="E136" s="168"/>
      <c r="F136" s="169"/>
      <c r="G136" s="170"/>
      <c r="H136" s="170"/>
      <c r="I136" s="170"/>
      <c r="J136" s="171">
        <f>'01 59163401A02 Pol'!F91+'01 59163401C Pol'!F284</f>
        <v>0</v>
      </c>
    </row>
    <row r="137" spans="1:10" ht="25.5" customHeight="1">
      <c r="A137" s="162"/>
      <c r="B137" s="162" t="s">
        <v>158</v>
      </c>
      <c r="C137" s="168" t="s">
        <v>159</v>
      </c>
      <c r="D137" s="168"/>
      <c r="E137" s="168"/>
      <c r="F137" s="169"/>
      <c r="G137" s="170"/>
      <c r="H137" s="170"/>
      <c r="I137" s="170"/>
      <c r="J137" s="171">
        <f>'01 59163401C Pol'!F289</f>
        <v>0</v>
      </c>
    </row>
    <row r="138" spans="1:10" ht="25.5" customHeight="1">
      <c r="A138" s="162"/>
      <c r="B138" s="162" t="s">
        <v>160</v>
      </c>
      <c r="C138" s="168" t="s">
        <v>161</v>
      </c>
      <c r="D138" s="168"/>
      <c r="E138" s="168"/>
      <c r="F138" s="169"/>
      <c r="G138" s="170"/>
      <c r="H138" s="170"/>
      <c r="I138" s="170"/>
      <c r="J138" s="171">
        <f>'01 59163401A01 Pol'!F306+'01 59163401C Pol'!F299</f>
        <v>0</v>
      </c>
    </row>
    <row r="139" spans="1:10" ht="25.5" customHeight="1">
      <c r="A139" s="162"/>
      <c r="B139" s="162" t="s">
        <v>162</v>
      </c>
      <c r="C139" s="168" t="s">
        <v>163</v>
      </c>
      <c r="D139" s="168"/>
      <c r="E139" s="168"/>
      <c r="F139" s="169"/>
      <c r="G139" s="170"/>
      <c r="H139" s="170"/>
      <c r="I139" s="170"/>
      <c r="J139" s="171">
        <f>'01 59163401C Pol'!F342</f>
        <v>0</v>
      </c>
    </row>
    <row r="140" spans="1:10" ht="25.5" customHeight="1">
      <c r="A140" s="162"/>
      <c r="B140" s="162" t="s">
        <v>164</v>
      </c>
      <c r="C140" s="168" t="s">
        <v>165</v>
      </c>
      <c r="D140" s="168"/>
      <c r="E140" s="168"/>
      <c r="F140" s="169"/>
      <c r="G140" s="170"/>
      <c r="H140" s="170"/>
      <c r="I140" s="170"/>
      <c r="J140" s="171">
        <f>'01 59163401C Pol'!F346</f>
        <v>0</v>
      </c>
    </row>
    <row r="141" spans="1:10" ht="25.5" customHeight="1">
      <c r="A141" s="162"/>
      <c r="B141" s="162" t="s">
        <v>166</v>
      </c>
      <c r="C141" s="168" t="s">
        <v>167</v>
      </c>
      <c r="D141" s="168"/>
      <c r="E141" s="168"/>
      <c r="F141" s="169"/>
      <c r="G141" s="170"/>
      <c r="H141" s="170"/>
      <c r="I141" s="170"/>
      <c r="J141" s="171">
        <f>'01 59163401A10 Pol'!F8</f>
        <v>0</v>
      </c>
    </row>
    <row r="142" spans="1:10" ht="25.5" customHeight="1">
      <c r="A142" s="162"/>
      <c r="B142" s="162" t="s">
        <v>168</v>
      </c>
      <c r="C142" s="168" t="s">
        <v>169</v>
      </c>
      <c r="D142" s="168"/>
      <c r="E142" s="168"/>
      <c r="F142" s="169"/>
      <c r="G142" s="170"/>
      <c r="H142" s="170"/>
      <c r="I142" s="170"/>
      <c r="J142" s="171">
        <f>'01 59163401C Pol'!F348</f>
        <v>0</v>
      </c>
    </row>
    <row r="143" spans="1:10" ht="25.5" customHeight="1">
      <c r="A143" s="162"/>
      <c r="B143" s="172" t="s">
        <v>170</v>
      </c>
      <c r="C143" s="173" t="s">
        <v>171</v>
      </c>
      <c r="D143" s="173"/>
      <c r="E143" s="173"/>
      <c r="F143" s="174"/>
      <c r="G143" s="175"/>
      <c r="H143" s="175"/>
      <c r="I143" s="175"/>
      <c r="J143" s="176">
        <f>'01 59163401B35 Pol'!F8</f>
        <v>0</v>
      </c>
    </row>
    <row r="144" spans="1:10" ht="25.5" customHeight="1">
      <c r="A144" s="177"/>
      <c r="B144" s="178" t="s">
        <v>172</v>
      </c>
      <c r="C144" s="179"/>
      <c r="D144" s="179"/>
      <c r="E144" s="179"/>
      <c r="F144" s="180"/>
      <c r="G144" s="181"/>
      <c r="H144" s="181"/>
      <c r="I144" s="181"/>
      <c r="J144" s="182">
        <f>SUM(J114:J143)</f>
        <v>0</v>
      </c>
    </row>
    <row r="145" spans="1:10">
      <c r="A145" s="112"/>
      <c r="B145" s="112"/>
      <c r="C145" s="112"/>
      <c r="D145" s="112"/>
      <c r="E145" s="112"/>
      <c r="F145" s="112"/>
      <c r="G145" s="113"/>
      <c r="H145" s="112"/>
      <c r="I145" s="113"/>
      <c r="J145" s="114"/>
    </row>
    <row r="146" spans="1:10">
      <c r="A146" s="112"/>
      <c r="B146" s="112"/>
      <c r="C146" s="112"/>
      <c r="D146" s="112"/>
      <c r="E146" s="112"/>
      <c r="F146" s="112"/>
      <c r="G146" s="113"/>
      <c r="H146" s="112"/>
      <c r="I146" s="113"/>
      <c r="J146" s="114"/>
    </row>
    <row r="147" spans="1:10">
      <c r="A147" s="112"/>
      <c r="B147" s="112"/>
      <c r="C147" s="112"/>
      <c r="D147" s="112"/>
      <c r="E147" s="112"/>
      <c r="F147" s="112"/>
      <c r="G147" s="113"/>
      <c r="H147" s="112"/>
      <c r="I147" s="113"/>
      <c r="J147" s="114"/>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75">
    <mergeCell ref="C141:I141"/>
    <mergeCell ref="C142:I142"/>
    <mergeCell ref="C143:I143"/>
    <mergeCell ref="C135:I135"/>
    <mergeCell ref="C136:I136"/>
    <mergeCell ref="C137:I137"/>
    <mergeCell ref="C138:I138"/>
    <mergeCell ref="C139:I139"/>
    <mergeCell ref="C140:I140"/>
    <mergeCell ref="C129:I129"/>
    <mergeCell ref="C130:I130"/>
    <mergeCell ref="C131:I131"/>
    <mergeCell ref="C132:I132"/>
    <mergeCell ref="C133:I133"/>
    <mergeCell ref="C134:I134"/>
    <mergeCell ref="C123:I123"/>
    <mergeCell ref="C124:I124"/>
    <mergeCell ref="C125:I125"/>
    <mergeCell ref="C126:I126"/>
    <mergeCell ref="C127:I127"/>
    <mergeCell ref="C128:I128"/>
    <mergeCell ref="C117:I117"/>
    <mergeCell ref="C118:I118"/>
    <mergeCell ref="C119:I119"/>
    <mergeCell ref="C120:I120"/>
    <mergeCell ref="C121:I121"/>
    <mergeCell ref="C122:I122"/>
    <mergeCell ref="B100:J100"/>
    <mergeCell ref="B102:J102"/>
    <mergeCell ref="B103:J103"/>
    <mergeCell ref="C114:I114"/>
    <mergeCell ref="C115:I115"/>
    <mergeCell ref="C116:I116"/>
    <mergeCell ref="B91:J91"/>
    <mergeCell ref="B92:J92"/>
    <mergeCell ref="B94:J94"/>
    <mergeCell ref="B96:J96"/>
    <mergeCell ref="B97:J97"/>
    <mergeCell ref="B99:J99"/>
    <mergeCell ref="B78:J78"/>
    <mergeCell ref="B79:J79"/>
    <mergeCell ref="B83:J83"/>
    <mergeCell ref="B85:J85"/>
    <mergeCell ref="B88:J88"/>
    <mergeCell ref="B90:J90"/>
    <mergeCell ref="B69:J69"/>
    <mergeCell ref="B71:J71"/>
    <mergeCell ref="B72:J72"/>
    <mergeCell ref="B73:J73"/>
    <mergeCell ref="B75:J75"/>
    <mergeCell ref="B76:J76"/>
    <mergeCell ref="B59:J59"/>
    <mergeCell ref="B61:J61"/>
    <mergeCell ref="B63:J63"/>
    <mergeCell ref="B64:J64"/>
    <mergeCell ref="B66:J66"/>
    <mergeCell ref="B68:J68"/>
    <mergeCell ref="B50:J50"/>
    <mergeCell ref="B52:J52"/>
    <mergeCell ref="B53:J53"/>
    <mergeCell ref="B55:J55"/>
    <mergeCell ref="B56:J56"/>
    <mergeCell ref="B58:J58"/>
    <mergeCell ref="B43:J43"/>
    <mergeCell ref="B44:J44"/>
    <mergeCell ref="B45:J45"/>
    <mergeCell ref="B46:J46"/>
    <mergeCell ref="B47:J47"/>
    <mergeCell ref="B48:J48"/>
    <mergeCell ref="B24:E24"/>
    <mergeCell ref="B33:J33"/>
    <mergeCell ref="B35:J35"/>
    <mergeCell ref="B37:J37"/>
    <mergeCell ref="B38:J38"/>
    <mergeCell ref="B40:J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591634</v>
      </c>
      <c r="C1" s="31" t="str">
        <f>Stavba!NazevStavby</f>
        <v>Energetické úspory bytových domů ul. Rokycanova a Kobrova</v>
      </c>
      <c r="D1" s="31"/>
      <c r="E1" s="31"/>
      <c r="F1" s="31"/>
      <c r="G1" s="24"/>
      <c r="H1" s="33"/>
    </row>
    <row r="2" spans="1:8" ht="13.8" thickBot="1">
      <c r="A2" s="25" t="s">
        <v>27</v>
      </c>
      <c r="B2" s="30"/>
      <c r="C2" s="92"/>
      <c r="D2" s="92"/>
      <c r="E2" s="92"/>
      <c r="F2" s="92"/>
      <c r="G2" s="26" t="s">
        <v>15</v>
      </c>
      <c r="H2" s="34"/>
    </row>
    <row r="3" spans="1:8" ht="13.8" thickTop="1"/>
    <row r="4" spans="1:8" ht="17.399999999999999">
      <c r="A4" s="91" t="s">
        <v>16</v>
      </c>
      <c r="B4" s="91"/>
      <c r="C4" s="91"/>
      <c r="D4" s="91"/>
      <c r="E4" s="91"/>
      <c r="F4" s="91"/>
      <c r="G4" s="91"/>
      <c r="H4" s="91"/>
    </row>
    <row r="6" spans="1:8" ht="15.6">
      <c r="A6" s="32" t="s">
        <v>24</v>
      </c>
      <c r="B6" s="29">
        <f>B2</f>
        <v>0</v>
      </c>
    </row>
    <row r="7" spans="1:8" ht="15.6">
      <c r="B7" s="93">
        <f>C2</f>
        <v>0</v>
      </c>
      <c r="C7" s="94"/>
      <c r="D7" s="94"/>
      <c r="E7" s="94"/>
      <c r="F7" s="94"/>
      <c r="G7" s="94"/>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28</v>
      </c>
      <c r="B1" s="95"/>
      <c r="C1" s="96"/>
      <c r="D1" s="95"/>
      <c r="E1" s="95"/>
      <c r="F1" s="95"/>
      <c r="G1" s="95"/>
    </row>
    <row r="2" spans="1:7" ht="13.8" thickTop="1">
      <c r="A2" s="55" t="s">
        <v>29</v>
      </c>
      <c r="B2" s="56"/>
      <c r="C2" s="97"/>
      <c r="D2" s="97"/>
      <c r="E2" s="97"/>
      <c r="F2" s="97"/>
      <c r="G2" s="98"/>
    </row>
    <row r="3" spans="1:7">
      <c r="A3" s="57" t="s">
        <v>30</v>
      </c>
      <c r="B3" s="58"/>
      <c r="C3" s="99"/>
      <c r="D3" s="99"/>
      <c r="E3" s="99"/>
      <c r="F3" s="99"/>
      <c r="G3" s="100"/>
    </row>
    <row r="4" spans="1:7" ht="13.8" thickBot="1">
      <c r="A4" s="59" t="s">
        <v>31</v>
      </c>
      <c r="B4" s="60"/>
      <c r="C4" s="101"/>
      <c r="D4" s="101"/>
      <c r="E4" s="101"/>
      <c r="F4" s="101"/>
      <c r="G4" s="102"/>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40"/>
  <sheetViews>
    <sheetView showGridLines="0" tabSelected="1" topLeftCell="A16"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591634</v>
      </c>
      <c r="C1" s="31" t="str">
        <f>Stavba!NazevStavby</f>
        <v>Energetické úspory bytových domů ul. Rokycanova a Kobrova</v>
      </c>
      <c r="D1" s="31"/>
      <c r="E1" s="31"/>
      <c r="F1" s="31"/>
      <c r="G1" s="24"/>
      <c r="H1" s="33"/>
    </row>
    <row r="2" spans="1:15" ht="13.8" customHeight="1" thickBot="1">
      <c r="A2" s="25" t="s">
        <v>27</v>
      </c>
      <c r="B2" s="183" t="s">
        <v>55</v>
      </c>
      <c r="C2" s="184" t="s">
        <v>56</v>
      </c>
      <c r="D2" s="92"/>
      <c r="E2" s="92"/>
      <c r="F2" s="92"/>
      <c r="G2" s="26" t="s">
        <v>15</v>
      </c>
      <c r="H2" s="185" t="s">
        <v>57</v>
      </c>
      <c r="O2" s="8" t="s">
        <v>173</v>
      </c>
    </row>
    <row r="3" spans="1:15" ht="13.8" customHeight="1" thickTop="1">
      <c r="H3" s="35"/>
    </row>
    <row r="4" spans="1:15" ht="17.399999999999999" customHeight="1">
      <c r="A4" s="91" t="s">
        <v>16</v>
      </c>
      <c r="B4" s="91"/>
      <c r="C4" s="91"/>
      <c r="D4" s="91"/>
      <c r="E4" s="91"/>
      <c r="F4" s="91"/>
      <c r="G4" s="91"/>
      <c r="H4" s="91"/>
    </row>
    <row r="5" spans="1:15" ht="13.2" customHeight="1">
      <c r="H5" s="35"/>
    </row>
    <row r="6" spans="1:15" ht="15.6" customHeight="1">
      <c r="A6" s="32" t="s">
        <v>24</v>
      </c>
      <c r="B6" s="29" t="str">
        <f>B2</f>
        <v>01</v>
      </c>
      <c r="H6" s="35"/>
    </row>
    <row r="7" spans="1:15" ht="15.6" customHeight="1">
      <c r="B7" s="93" t="str">
        <f>C2</f>
        <v>Bytový dům na ul. Kobrova č.p. 645/4</v>
      </c>
      <c r="C7" s="94"/>
      <c r="D7" s="94"/>
      <c r="E7" s="94"/>
      <c r="F7" s="94"/>
      <c r="G7" s="94"/>
      <c r="H7" s="35"/>
    </row>
    <row r="8" spans="1:15" ht="13.2" customHeight="1">
      <c r="H8" s="35"/>
    </row>
    <row r="9" spans="1:15" ht="12.75" customHeight="1">
      <c r="A9" s="32" t="s">
        <v>26</v>
      </c>
      <c r="B9" s="186" t="s">
        <v>174</v>
      </c>
      <c r="C9" s="186" t="s">
        <v>175</v>
      </c>
      <c r="D9" s="32"/>
      <c r="E9" s="32"/>
      <c r="F9" s="32"/>
      <c r="G9" s="32"/>
      <c r="H9" s="36"/>
      <c r="I9" s="32"/>
      <c r="J9" s="32"/>
    </row>
    <row r="10" spans="1:15" ht="12.75" customHeight="1">
      <c r="A10" s="32"/>
      <c r="B10" s="186" t="s">
        <v>176</v>
      </c>
      <c r="C10" s="186" t="s">
        <v>177</v>
      </c>
      <c r="D10" s="32"/>
      <c r="E10" s="32"/>
      <c r="F10" s="32"/>
      <c r="G10" s="32"/>
      <c r="H10" s="36"/>
      <c r="I10" s="32"/>
      <c r="J10" s="32"/>
    </row>
    <row r="11" spans="1:15" ht="12.75" customHeight="1">
      <c r="A11" s="32"/>
      <c r="B11" s="186" t="s">
        <v>178</v>
      </c>
      <c r="C11" s="186" t="s">
        <v>179</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86" t="s">
        <v>180</v>
      </c>
      <c r="C13" s="186" t="s">
        <v>181</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86" t="s">
        <v>57</v>
      </c>
      <c r="C15" s="32"/>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182</v>
      </c>
      <c r="B17" s="32"/>
      <c r="C17" s="186"/>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87" t="s">
        <v>183</v>
      </c>
      <c r="B19" s="188"/>
      <c r="C19" s="188"/>
      <c r="D19" s="188"/>
      <c r="E19" s="188"/>
      <c r="F19" s="188"/>
      <c r="G19" s="188"/>
      <c r="H19" s="189"/>
      <c r="I19" s="32"/>
      <c r="J19" s="32"/>
    </row>
    <row r="20" spans="1:16" ht="12.75" customHeight="1">
      <c r="A20" s="197" t="s">
        <v>184</v>
      </c>
      <c r="B20" s="198"/>
      <c r="C20" s="199"/>
      <c r="D20" s="199"/>
      <c r="E20" s="199"/>
      <c r="F20" s="199"/>
      <c r="G20" s="200"/>
      <c r="H20" s="201" t="s">
        <v>185</v>
      </c>
      <c r="I20" s="32"/>
      <c r="J20" s="32"/>
    </row>
    <row r="21" spans="1:16" ht="12.75" customHeight="1">
      <c r="A21" s="195" t="s">
        <v>186</v>
      </c>
      <c r="B21" s="193" t="s">
        <v>187</v>
      </c>
      <c r="C21" s="192"/>
      <c r="D21" s="192"/>
      <c r="E21" s="192"/>
      <c r="F21" s="192"/>
      <c r="G21" s="194"/>
      <c r="H21" s="196">
        <f>'01 59163401A01 Pol'!G319</f>
        <v>0</v>
      </c>
      <c r="I21" s="32"/>
      <c r="J21" s="32"/>
      <c r="O21">
        <f>'01 59163401A01 Pol'!AN6</f>
        <v>0</v>
      </c>
      <c r="P21">
        <f>'01 59163401A01 Pol'!AO6</f>
        <v>0</v>
      </c>
    </row>
    <row r="22" spans="1:16" ht="12.75" customHeight="1">
      <c r="A22" s="195" t="s">
        <v>188</v>
      </c>
      <c r="B22" s="193" t="s">
        <v>189</v>
      </c>
      <c r="C22" s="192"/>
      <c r="D22" s="192"/>
      <c r="E22" s="192"/>
      <c r="F22" s="192"/>
      <c r="G22" s="194"/>
      <c r="H22" s="196">
        <f>'01 59163401A02 Pol'!G120</f>
        <v>0</v>
      </c>
      <c r="I22" s="32"/>
      <c r="J22" s="32"/>
      <c r="O22">
        <f>'01 59163401A02 Pol'!AN6</f>
        <v>0</v>
      </c>
      <c r="P22">
        <f>'01 59163401A02 Pol'!AO6</f>
        <v>0</v>
      </c>
    </row>
    <row r="23" spans="1:16" ht="12.75" customHeight="1">
      <c r="A23" s="195" t="s">
        <v>190</v>
      </c>
      <c r="B23" s="193" t="s">
        <v>191</v>
      </c>
      <c r="C23" s="192"/>
      <c r="D23" s="192"/>
      <c r="E23" s="192"/>
      <c r="F23" s="192"/>
      <c r="G23" s="194"/>
      <c r="H23" s="196">
        <f>'01 59163401A03 Pol'!G165</f>
        <v>0</v>
      </c>
      <c r="I23" s="32"/>
      <c r="J23" s="32"/>
      <c r="O23">
        <f>'01 59163401A03 Pol'!AN6</f>
        <v>0</v>
      </c>
      <c r="P23">
        <f>'01 59163401A03 Pol'!AO6</f>
        <v>0</v>
      </c>
    </row>
    <row r="24" spans="1:16" ht="12.75" customHeight="1">
      <c r="A24" s="195" t="s">
        <v>192</v>
      </c>
      <c r="B24" s="193" t="s">
        <v>193</v>
      </c>
      <c r="C24" s="192"/>
      <c r="D24" s="192"/>
      <c r="E24" s="192"/>
      <c r="F24" s="192"/>
      <c r="G24" s="194"/>
      <c r="H24" s="196">
        <f>'01 59163401A07 Pol'!G47</f>
        <v>0</v>
      </c>
      <c r="I24" s="32"/>
      <c r="J24" s="32"/>
      <c r="O24">
        <f>'01 59163401A07 Pol'!AN6</f>
        <v>0</v>
      </c>
      <c r="P24">
        <f>'01 59163401A07 Pol'!AO6</f>
        <v>0</v>
      </c>
    </row>
    <row r="25" spans="1:16" ht="12.75" customHeight="1">
      <c r="A25" s="195" t="s">
        <v>194</v>
      </c>
      <c r="B25" s="193" t="s">
        <v>195</v>
      </c>
      <c r="C25" s="192"/>
      <c r="D25" s="192"/>
      <c r="E25" s="192"/>
      <c r="F25" s="192"/>
      <c r="G25" s="194"/>
      <c r="H25" s="196">
        <f>'01 59163401A08 Pol'!G88</f>
        <v>0</v>
      </c>
      <c r="I25" s="32"/>
      <c r="J25" s="32"/>
      <c r="O25">
        <f>'01 59163401A08 Pol'!AN6</f>
        <v>0</v>
      </c>
      <c r="P25">
        <f>'01 59163401A08 Pol'!AO6</f>
        <v>0</v>
      </c>
    </row>
    <row r="26" spans="1:16" ht="12.75" customHeight="1">
      <c r="A26" s="195" t="s">
        <v>196</v>
      </c>
      <c r="B26" s="193" t="s">
        <v>197</v>
      </c>
      <c r="C26" s="192"/>
      <c r="D26" s="192"/>
      <c r="E26" s="192"/>
      <c r="F26" s="192"/>
      <c r="G26" s="194"/>
      <c r="H26" s="196">
        <f>'01 59163401A09 Pol'!G57</f>
        <v>0</v>
      </c>
      <c r="I26" s="32"/>
      <c r="J26" s="32"/>
      <c r="O26">
        <f>'01 59163401A09 Pol'!AN6</f>
        <v>0</v>
      </c>
      <c r="P26">
        <f>'01 59163401A09 Pol'!AO6</f>
        <v>0</v>
      </c>
    </row>
    <row r="27" spans="1:16" ht="12.75" customHeight="1">
      <c r="A27" s="195" t="s">
        <v>198</v>
      </c>
      <c r="B27" s="193" t="s">
        <v>199</v>
      </c>
      <c r="C27" s="192"/>
      <c r="D27" s="192"/>
      <c r="E27" s="192"/>
      <c r="F27" s="192"/>
      <c r="G27" s="194"/>
      <c r="H27" s="196">
        <f>'01 59163401A10 Pol'!G50</f>
        <v>0</v>
      </c>
      <c r="I27" s="32"/>
      <c r="J27" s="32"/>
      <c r="O27">
        <f>'01 59163401A10 Pol'!AN6</f>
        <v>0</v>
      </c>
      <c r="P27">
        <f>'01 59163401A10 Pol'!AO6</f>
        <v>0</v>
      </c>
    </row>
    <row r="28" spans="1:16" ht="12.75" customHeight="1">
      <c r="A28" s="195" t="s">
        <v>200</v>
      </c>
      <c r="B28" s="193" t="s">
        <v>201</v>
      </c>
      <c r="C28" s="192"/>
      <c r="D28" s="192"/>
      <c r="E28" s="192"/>
      <c r="F28" s="192"/>
      <c r="G28" s="194"/>
      <c r="H28" s="196">
        <f>'01 59163401A11 Pol'!G15</f>
        <v>0</v>
      </c>
      <c r="I28" s="32"/>
      <c r="J28" s="32"/>
      <c r="O28">
        <f>'01 59163401A11 Pol'!AN6</f>
        <v>0</v>
      </c>
      <c r="P28">
        <f>'01 59163401A11 Pol'!AO6</f>
        <v>0</v>
      </c>
    </row>
    <row r="29" spans="1:16" ht="12.75" customHeight="1">
      <c r="A29" s="195" t="s">
        <v>202</v>
      </c>
      <c r="B29" s="193" t="s">
        <v>203</v>
      </c>
      <c r="C29" s="192"/>
      <c r="D29" s="192"/>
      <c r="E29" s="192"/>
      <c r="F29" s="192"/>
      <c r="G29" s="194"/>
      <c r="H29" s="196">
        <f>'01 59163401A20 Pol'!G13</f>
        <v>0</v>
      </c>
      <c r="I29" s="32"/>
      <c r="J29" s="32"/>
      <c r="O29">
        <f>'01 59163401A20 Pol'!AN6</f>
        <v>0</v>
      </c>
      <c r="P29">
        <f>'01 59163401A20 Pol'!AO6</f>
        <v>0</v>
      </c>
    </row>
    <row r="30" spans="1:16" ht="12.75" customHeight="1">
      <c r="A30" s="195" t="s">
        <v>204</v>
      </c>
      <c r="B30" s="193" t="s">
        <v>205</v>
      </c>
      <c r="C30" s="192"/>
      <c r="D30" s="192"/>
      <c r="E30" s="192"/>
      <c r="F30" s="192"/>
      <c r="G30" s="194"/>
      <c r="H30" s="196">
        <f>'01 59163401B30 Pol'!G12</f>
        <v>0</v>
      </c>
      <c r="I30" s="32"/>
      <c r="J30" s="32"/>
      <c r="O30">
        <f>'01 59163401B30 Pol'!AN6</f>
        <v>0</v>
      </c>
      <c r="P30">
        <f>'01 59163401B30 Pol'!AO6</f>
        <v>0</v>
      </c>
    </row>
    <row r="31" spans="1:16" ht="12.75" customHeight="1">
      <c r="A31" s="195" t="s">
        <v>206</v>
      </c>
      <c r="B31" s="193" t="s">
        <v>207</v>
      </c>
      <c r="C31" s="192"/>
      <c r="D31" s="192"/>
      <c r="E31" s="192"/>
      <c r="F31" s="192"/>
      <c r="G31" s="194"/>
      <c r="H31" s="196">
        <f>'01 59163401B35 Pol'!G13</f>
        <v>0</v>
      </c>
      <c r="I31" s="32"/>
      <c r="J31" s="32"/>
      <c r="O31">
        <f>'01 59163401B35 Pol'!AN6</f>
        <v>0</v>
      </c>
      <c r="P31">
        <f>'01 59163401B35 Pol'!AO6</f>
        <v>0</v>
      </c>
    </row>
    <row r="32" spans="1:16" ht="12.75" customHeight="1">
      <c r="A32" s="195" t="s">
        <v>208</v>
      </c>
      <c r="B32" s="193" t="s">
        <v>209</v>
      </c>
      <c r="C32" s="192"/>
      <c r="D32" s="192"/>
      <c r="E32" s="192"/>
      <c r="F32" s="192"/>
      <c r="G32" s="194"/>
      <c r="H32" s="196">
        <f>'01 59163401C Pol'!G355</f>
        <v>0</v>
      </c>
      <c r="I32" s="32"/>
      <c r="J32" s="32"/>
      <c r="O32">
        <f>'01 59163401C Pol'!AN6</f>
        <v>0</v>
      </c>
      <c r="P32">
        <f>'01 59163401C Pol'!AO6</f>
        <v>0</v>
      </c>
    </row>
    <row r="33" spans="1:55" ht="12.75" customHeight="1" thickBot="1">
      <c r="A33" s="202"/>
      <c r="B33" s="203" t="s">
        <v>210</v>
      </c>
      <c r="C33" s="204"/>
      <c r="D33" s="205" t="str">
        <f>B2</f>
        <v>01</v>
      </c>
      <c r="E33" s="204"/>
      <c r="F33" s="204"/>
      <c r="G33" s="206"/>
      <c r="H33" s="207">
        <f>SUM(H21:H32)</f>
        <v>0</v>
      </c>
      <c r="I33" s="32"/>
      <c r="J33" s="32"/>
    </row>
    <row r="34" spans="1:55" ht="12.75" customHeight="1" thickBot="1">
      <c r="A34" s="32"/>
      <c r="B34" s="32"/>
      <c r="C34" s="32"/>
      <c r="D34" s="32"/>
      <c r="E34" s="32"/>
      <c r="F34" s="32"/>
      <c r="G34" s="32"/>
      <c r="H34" s="208"/>
      <c r="I34" s="32"/>
      <c r="J34" s="32"/>
    </row>
    <row r="35" spans="1:55" ht="12.75" customHeight="1">
      <c r="A35" s="218"/>
      <c r="B35" s="219"/>
      <c r="C35" s="219"/>
      <c r="D35" s="219"/>
      <c r="E35" s="220"/>
      <c r="F35" s="219"/>
      <c r="G35" s="219"/>
      <c r="H35" s="221" t="s">
        <v>59</v>
      </c>
      <c r="I35" s="32"/>
      <c r="J35" s="32"/>
      <c r="O35" s="35">
        <f>H36</f>
        <v>0</v>
      </c>
      <c r="P35" s="35">
        <f>H38</f>
        <v>0</v>
      </c>
    </row>
    <row r="36" spans="1:55" ht="12.75" customHeight="1">
      <c r="A36" s="213" t="s">
        <v>60</v>
      </c>
      <c r="B36" s="209"/>
      <c r="C36" s="209"/>
      <c r="D36" s="209">
        <v>15</v>
      </c>
      <c r="E36" s="210" t="s">
        <v>61</v>
      </c>
      <c r="F36" s="209"/>
      <c r="G36" s="209"/>
      <c r="H36" s="216">
        <f>SUM(O21:O33)</f>
        <v>0</v>
      </c>
      <c r="I36" s="32"/>
      <c r="J36" s="32"/>
    </row>
    <row r="37" spans="1:55" ht="12.75" customHeight="1">
      <c r="A37" s="214" t="s">
        <v>62</v>
      </c>
      <c r="B37" s="190"/>
      <c r="C37" s="190"/>
      <c r="D37" s="190">
        <v>15</v>
      </c>
      <c r="E37" s="211" t="s">
        <v>61</v>
      </c>
      <c r="F37" s="190"/>
      <c r="G37" s="190"/>
      <c r="H37" s="217">
        <f>H36*(D37/100)</f>
        <v>0</v>
      </c>
      <c r="I37" s="32"/>
      <c r="J37" s="32"/>
    </row>
    <row r="38" spans="1:55" ht="12.75" customHeight="1">
      <c r="A38" s="214" t="s">
        <v>60</v>
      </c>
      <c r="B38" s="190"/>
      <c r="C38" s="190"/>
      <c r="D38" s="190">
        <v>21</v>
      </c>
      <c r="E38" s="211" t="s">
        <v>61</v>
      </c>
      <c r="F38" s="190"/>
      <c r="G38" s="190"/>
      <c r="H38" s="217">
        <f>SUM(P21:P33)</f>
        <v>0</v>
      </c>
      <c r="I38" s="32"/>
      <c r="J38" s="32"/>
    </row>
    <row r="39" spans="1:55" ht="12.75" customHeight="1" thickBot="1">
      <c r="A39" s="215" t="s">
        <v>62</v>
      </c>
      <c r="B39" s="191"/>
      <c r="C39" s="191"/>
      <c r="D39" s="191">
        <v>21</v>
      </c>
      <c r="E39" s="212" t="s">
        <v>61</v>
      </c>
      <c r="F39" s="190"/>
      <c r="G39" s="190"/>
      <c r="H39" s="217">
        <f>H38*(D39/100)</f>
        <v>0</v>
      </c>
      <c r="I39" s="32"/>
      <c r="J39" s="32"/>
    </row>
    <row r="40" spans="1:55" ht="12.75" customHeight="1" thickBot="1">
      <c r="A40" s="222" t="s">
        <v>211</v>
      </c>
      <c r="B40" s="223"/>
      <c r="C40" s="223"/>
      <c r="D40" s="223"/>
      <c r="E40" s="223"/>
      <c r="F40" s="224"/>
      <c r="G40" s="225"/>
      <c r="H40" s="226">
        <f>SUM(H36:H39)</f>
        <v>0</v>
      </c>
      <c r="I40" s="32"/>
      <c r="J40" s="32"/>
    </row>
    <row r="41" spans="1:55" ht="12.75" customHeight="1">
      <c r="A41" s="32"/>
      <c r="B41" s="32"/>
      <c r="C41" s="32"/>
      <c r="D41" s="32"/>
      <c r="E41" s="32"/>
      <c r="F41" s="32"/>
      <c r="G41" s="32"/>
      <c r="H41" s="36"/>
      <c r="I41" s="32"/>
      <c r="J41" s="32"/>
    </row>
    <row r="42" spans="1:55" ht="13.8" thickBot="1">
      <c r="A42" s="187" t="s">
        <v>529</v>
      </c>
      <c r="B42" s="188"/>
      <c r="C42" s="188"/>
      <c r="D42" s="250" t="s">
        <v>186</v>
      </c>
      <c r="E42" s="331" t="s">
        <v>187</v>
      </c>
      <c r="F42" s="331"/>
      <c r="G42" s="331"/>
      <c r="H42" s="331"/>
      <c r="I42" s="32"/>
      <c r="J42" s="32"/>
      <c r="BC42" s="155" t="str">
        <f>E42</f>
        <v>Zateplení obvodových konstrukcí na obálce budovy</v>
      </c>
    </row>
    <row r="43" spans="1:55" ht="12.75" customHeight="1">
      <c r="A43" s="197" t="s">
        <v>530</v>
      </c>
      <c r="B43" s="198"/>
      <c r="C43" s="199"/>
      <c r="D43" s="199"/>
      <c r="E43" s="199"/>
      <c r="F43" s="199"/>
      <c r="G43" s="200"/>
      <c r="H43" s="201" t="s">
        <v>185</v>
      </c>
      <c r="I43" s="32"/>
      <c r="J43" s="32"/>
    </row>
    <row r="44" spans="1:55" ht="12.75" customHeight="1">
      <c r="A44" s="195" t="s">
        <v>122</v>
      </c>
      <c r="B44" s="193" t="s">
        <v>123</v>
      </c>
      <c r="C44" s="192"/>
      <c r="D44" s="192"/>
      <c r="E44" s="192"/>
      <c r="F44" s="192"/>
      <c r="G44" s="194"/>
      <c r="H44" s="332">
        <f>'01 59163401A01 Pol'!F8</f>
        <v>0</v>
      </c>
      <c r="I44" s="32"/>
      <c r="J44" s="32"/>
    </row>
    <row r="45" spans="1:55" ht="12.75" customHeight="1">
      <c r="A45" s="195" t="s">
        <v>124</v>
      </c>
      <c r="B45" s="193" t="s">
        <v>125</v>
      </c>
      <c r="C45" s="192"/>
      <c r="D45" s="192"/>
      <c r="E45" s="192"/>
      <c r="F45" s="192"/>
      <c r="G45" s="194"/>
      <c r="H45" s="332">
        <f>'01 59163401A01 Pol'!F13</f>
        <v>0</v>
      </c>
      <c r="I45" s="32"/>
      <c r="J45" s="32"/>
    </row>
    <row r="46" spans="1:55" ht="12.75" customHeight="1">
      <c r="A46" s="195" t="s">
        <v>126</v>
      </c>
      <c r="B46" s="193" t="s">
        <v>127</v>
      </c>
      <c r="C46" s="192"/>
      <c r="D46" s="192"/>
      <c r="E46" s="192"/>
      <c r="F46" s="192"/>
      <c r="G46" s="194"/>
      <c r="H46" s="332">
        <f>'01 59163401A01 Pol'!F42</f>
        <v>0</v>
      </c>
      <c r="I46" s="32"/>
      <c r="J46" s="32"/>
    </row>
    <row r="47" spans="1:55" ht="12.75" customHeight="1">
      <c r="A47" s="195" t="s">
        <v>128</v>
      </c>
      <c r="B47" s="193" t="s">
        <v>129</v>
      </c>
      <c r="C47" s="192"/>
      <c r="D47" s="192"/>
      <c r="E47" s="192"/>
      <c r="F47" s="192"/>
      <c r="G47" s="194"/>
      <c r="H47" s="332">
        <f>'01 59163401A01 Pol'!F209</f>
        <v>0</v>
      </c>
      <c r="I47" s="32"/>
      <c r="J47" s="32"/>
    </row>
    <row r="48" spans="1:55" ht="12.75" customHeight="1">
      <c r="A48" s="195" t="s">
        <v>134</v>
      </c>
      <c r="B48" s="193" t="s">
        <v>135</v>
      </c>
      <c r="C48" s="192"/>
      <c r="D48" s="192"/>
      <c r="E48" s="192"/>
      <c r="F48" s="192"/>
      <c r="G48" s="194"/>
      <c r="H48" s="332">
        <f>'01 59163401A01 Pol'!F218</f>
        <v>0</v>
      </c>
      <c r="I48" s="32"/>
      <c r="J48" s="32"/>
    </row>
    <row r="49" spans="1:55" ht="12.75" customHeight="1">
      <c r="A49" s="195" t="s">
        <v>138</v>
      </c>
      <c r="B49" s="193" t="s">
        <v>139</v>
      </c>
      <c r="C49" s="192"/>
      <c r="D49" s="192"/>
      <c r="E49" s="192"/>
      <c r="F49" s="192"/>
      <c r="G49" s="194"/>
      <c r="H49" s="332">
        <f>'01 59163401A01 Pol'!F250</f>
        <v>0</v>
      </c>
      <c r="I49" s="32"/>
      <c r="J49" s="32"/>
    </row>
    <row r="50" spans="1:55" ht="12.75" customHeight="1">
      <c r="A50" s="195" t="s">
        <v>140</v>
      </c>
      <c r="B50" s="193" t="s">
        <v>141</v>
      </c>
      <c r="C50" s="192"/>
      <c r="D50" s="192"/>
      <c r="E50" s="192"/>
      <c r="F50" s="192"/>
      <c r="G50" s="194"/>
      <c r="H50" s="332">
        <f>'01 59163401A01 Pol'!F258</f>
        <v>0</v>
      </c>
      <c r="I50" s="32"/>
      <c r="J50" s="32"/>
    </row>
    <row r="51" spans="1:55">
      <c r="A51" s="195" t="s">
        <v>144</v>
      </c>
      <c r="B51" s="193" t="s">
        <v>145</v>
      </c>
      <c r="C51" s="192"/>
      <c r="D51" s="192"/>
      <c r="E51" s="192"/>
      <c r="F51" s="192"/>
      <c r="G51" s="194"/>
      <c r="H51" s="332">
        <f>'01 59163401A01 Pol'!F266</f>
        <v>0</v>
      </c>
    </row>
    <row r="52" spans="1:55">
      <c r="A52" s="195" t="s">
        <v>152</v>
      </c>
      <c r="B52" s="193" t="s">
        <v>153</v>
      </c>
      <c r="C52" s="192"/>
      <c r="D52" s="192"/>
      <c r="E52" s="192"/>
      <c r="F52" s="192"/>
      <c r="G52" s="194"/>
      <c r="H52" s="332">
        <f>'01 59163401A01 Pol'!F293</f>
        <v>0</v>
      </c>
    </row>
    <row r="53" spans="1:55">
      <c r="A53" s="195" t="s">
        <v>160</v>
      </c>
      <c r="B53" s="193" t="s">
        <v>161</v>
      </c>
      <c r="C53" s="192"/>
      <c r="D53" s="192"/>
      <c r="E53" s="192"/>
      <c r="F53" s="192"/>
      <c r="G53" s="194"/>
      <c r="H53" s="332">
        <f>'01 59163401A01 Pol'!F306</f>
        <v>0</v>
      </c>
    </row>
    <row r="54" spans="1:55" ht="13.8" thickBot="1">
      <c r="A54" s="202"/>
      <c r="B54" s="203" t="s">
        <v>531</v>
      </c>
      <c r="C54" s="204"/>
      <c r="D54" s="205" t="str">
        <f>D42</f>
        <v>59163401A01</v>
      </c>
      <c r="E54" s="204"/>
      <c r="F54" s="204"/>
      <c r="G54" s="206"/>
      <c r="H54" s="333">
        <f>SUM(H44:H53)</f>
        <v>0</v>
      </c>
    </row>
    <row r="56" spans="1:55" ht="13.8" thickBot="1">
      <c r="A56" s="187" t="s">
        <v>529</v>
      </c>
      <c r="B56" s="187"/>
      <c r="C56" s="187"/>
      <c r="D56" s="334" t="s">
        <v>188</v>
      </c>
      <c r="E56" s="335" t="s">
        <v>189</v>
      </c>
      <c r="F56" s="335"/>
      <c r="G56" s="335"/>
      <c r="H56" s="335"/>
      <c r="BC56" s="155" t="str">
        <f>E56</f>
        <v>Výměna oken a dveří na obálce budovy</v>
      </c>
    </row>
    <row r="57" spans="1:55">
      <c r="A57" s="336" t="s">
        <v>530</v>
      </c>
      <c r="B57" s="337"/>
      <c r="C57" s="338"/>
      <c r="D57" s="338"/>
      <c r="E57" s="338"/>
      <c r="F57" s="338"/>
      <c r="G57" s="339"/>
      <c r="H57" s="340" t="s">
        <v>185</v>
      </c>
    </row>
    <row r="58" spans="1:55">
      <c r="A58" s="195" t="s">
        <v>122</v>
      </c>
      <c r="B58" s="193" t="s">
        <v>123</v>
      </c>
      <c r="C58" s="192"/>
      <c r="D58" s="192"/>
      <c r="E58" s="192"/>
      <c r="F58" s="192"/>
      <c r="G58" s="194"/>
      <c r="H58" s="332">
        <f>'01 59163401A02 Pol'!F8</f>
        <v>0</v>
      </c>
    </row>
    <row r="59" spans="1:55">
      <c r="A59" s="195" t="s">
        <v>124</v>
      </c>
      <c r="B59" s="193" t="s">
        <v>125</v>
      </c>
      <c r="C59" s="192"/>
      <c r="D59" s="192"/>
      <c r="E59" s="192"/>
      <c r="F59" s="192"/>
      <c r="G59" s="194"/>
      <c r="H59" s="332">
        <f>'01 59163401A02 Pol'!F16</f>
        <v>0</v>
      </c>
    </row>
    <row r="60" spans="1:55">
      <c r="A60" s="195" t="s">
        <v>138</v>
      </c>
      <c r="B60" s="193" t="s">
        <v>139</v>
      </c>
      <c r="C60" s="192"/>
      <c r="D60" s="192"/>
      <c r="E60" s="192"/>
      <c r="F60" s="192"/>
      <c r="G60" s="194"/>
      <c r="H60" s="332">
        <f>'01 59163401A02 Pol'!F33</f>
        <v>0</v>
      </c>
    </row>
    <row r="61" spans="1:55">
      <c r="A61" s="195" t="s">
        <v>154</v>
      </c>
      <c r="B61" s="193" t="s">
        <v>155</v>
      </c>
      <c r="C61" s="192"/>
      <c r="D61" s="192"/>
      <c r="E61" s="192"/>
      <c r="F61" s="192"/>
      <c r="G61" s="194"/>
      <c r="H61" s="332">
        <f>'01 59163401A02 Pol'!F61</f>
        <v>0</v>
      </c>
    </row>
    <row r="62" spans="1:55">
      <c r="A62" s="195" t="s">
        <v>156</v>
      </c>
      <c r="B62" s="193" t="s">
        <v>157</v>
      </c>
      <c r="C62" s="192"/>
      <c r="D62" s="192"/>
      <c r="E62" s="192"/>
      <c r="F62" s="192"/>
      <c r="G62" s="194"/>
      <c r="H62" s="332">
        <f>'01 59163401A02 Pol'!F91</f>
        <v>0</v>
      </c>
    </row>
    <row r="63" spans="1:55" ht="13.8" thickBot="1">
      <c r="A63" s="202"/>
      <c r="B63" s="203" t="s">
        <v>531</v>
      </c>
      <c r="C63" s="204"/>
      <c r="D63" s="205" t="str">
        <f>D56</f>
        <v>59163401A02</v>
      </c>
      <c r="E63" s="204"/>
      <c r="F63" s="204"/>
      <c r="G63" s="206"/>
      <c r="H63" s="333">
        <f>SUM(H58:H62)</f>
        <v>0</v>
      </c>
    </row>
    <row r="65" spans="1:55" ht="13.8" thickBot="1">
      <c r="A65" s="187" t="s">
        <v>529</v>
      </c>
      <c r="B65" s="187"/>
      <c r="C65" s="187"/>
      <c r="D65" s="334" t="s">
        <v>190</v>
      </c>
      <c r="E65" s="335" t="s">
        <v>191</v>
      </c>
      <c r="F65" s="335"/>
      <c r="G65" s="335"/>
      <c r="H65" s="335"/>
      <c r="BC65" s="155" t="str">
        <f>E65</f>
        <v>Střešní krytina</v>
      </c>
    </row>
    <row r="66" spans="1:55">
      <c r="A66" s="336" t="s">
        <v>530</v>
      </c>
      <c r="B66" s="337"/>
      <c r="C66" s="338"/>
      <c r="D66" s="338"/>
      <c r="E66" s="338"/>
      <c r="F66" s="338"/>
      <c r="G66" s="339"/>
      <c r="H66" s="340" t="s">
        <v>185</v>
      </c>
    </row>
    <row r="67" spans="1:55">
      <c r="A67" s="195" t="s">
        <v>152</v>
      </c>
      <c r="B67" s="193" t="s">
        <v>153</v>
      </c>
      <c r="C67" s="192"/>
      <c r="D67" s="192"/>
      <c r="E67" s="192"/>
      <c r="F67" s="192"/>
      <c r="G67" s="194"/>
      <c r="H67" s="332">
        <f>'01 59163401A03 Pol'!F8</f>
        <v>0</v>
      </c>
    </row>
    <row r="68" spans="1:55">
      <c r="A68" s="195" t="s">
        <v>154</v>
      </c>
      <c r="B68" s="193" t="s">
        <v>155</v>
      </c>
      <c r="C68" s="192"/>
      <c r="D68" s="192"/>
      <c r="E68" s="192"/>
      <c r="F68" s="192"/>
      <c r="G68" s="194"/>
      <c r="H68" s="332">
        <f>'01 59163401A03 Pol'!F58</f>
        <v>0</v>
      </c>
    </row>
    <row r="69" spans="1:55" ht="13.8" thickBot="1">
      <c r="A69" s="202"/>
      <c r="B69" s="203" t="s">
        <v>531</v>
      </c>
      <c r="C69" s="204"/>
      <c r="D69" s="205" t="str">
        <f>D65</f>
        <v>59163401A03</v>
      </c>
      <c r="E69" s="204"/>
      <c r="F69" s="204"/>
      <c r="G69" s="206"/>
      <c r="H69" s="333">
        <f>SUM(H67:H68)</f>
        <v>0</v>
      </c>
    </row>
    <row r="71" spans="1:55" ht="13.8" thickBot="1">
      <c r="A71" s="187" t="s">
        <v>529</v>
      </c>
      <c r="B71" s="187"/>
      <c r="C71" s="187"/>
      <c r="D71" s="334" t="s">
        <v>192</v>
      </c>
      <c r="E71" s="335" t="s">
        <v>193</v>
      </c>
      <c r="F71" s="335"/>
      <c r="G71" s="335"/>
      <c r="H71" s="335"/>
      <c r="BC71" s="155" t="str">
        <f>E71</f>
        <v>Sanace zdiva</v>
      </c>
    </row>
    <row r="72" spans="1:55">
      <c r="A72" s="336" t="s">
        <v>530</v>
      </c>
      <c r="B72" s="337"/>
      <c r="C72" s="338"/>
      <c r="D72" s="338"/>
      <c r="E72" s="338"/>
      <c r="F72" s="338"/>
      <c r="G72" s="339"/>
      <c r="H72" s="340" t="s">
        <v>185</v>
      </c>
    </row>
    <row r="73" spans="1:55">
      <c r="A73" s="195" t="s">
        <v>120</v>
      </c>
      <c r="B73" s="193" t="s">
        <v>121</v>
      </c>
      <c r="C73" s="192"/>
      <c r="D73" s="192"/>
      <c r="E73" s="192"/>
      <c r="F73" s="192"/>
      <c r="G73" s="194"/>
      <c r="H73" s="332">
        <f>'01 59163401A07 Pol'!F8</f>
        <v>0</v>
      </c>
    </row>
    <row r="74" spans="1:55">
      <c r="A74" s="195" t="s">
        <v>140</v>
      </c>
      <c r="B74" s="193" t="s">
        <v>141</v>
      </c>
      <c r="C74" s="192"/>
      <c r="D74" s="192"/>
      <c r="E74" s="192"/>
      <c r="F74" s="192"/>
      <c r="G74" s="194"/>
      <c r="H74" s="332">
        <f>'01 59163401A07 Pol'!F37</f>
        <v>0</v>
      </c>
    </row>
    <row r="75" spans="1:55" ht="13.8" thickBot="1">
      <c r="A75" s="202"/>
      <c r="B75" s="203" t="s">
        <v>531</v>
      </c>
      <c r="C75" s="204"/>
      <c r="D75" s="205" t="str">
        <f>D71</f>
        <v>59163401A07</v>
      </c>
      <c r="E75" s="204"/>
      <c r="F75" s="204"/>
      <c r="G75" s="206"/>
      <c r="H75" s="333">
        <f>SUM(H73:H74)</f>
        <v>0</v>
      </c>
    </row>
    <row r="77" spans="1:55" ht="13.8" thickBot="1">
      <c r="A77" s="187" t="s">
        <v>529</v>
      </c>
      <c r="B77" s="187"/>
      <c r="C77" s="187"/>
      <c r="D77" s="334" t="s">
        <v>194</v>
      </c>
      <c r="E77" s="335" t="s">
        <v>195</v>
      </c>
      <c r="F77" s="335"/>
      <c r="G77" s="335"/>
      <c r="H77" s="335"/>
      <c r="BC77" s="155" t="str">
        <f>E77</f>
        <v>Oprava hydroizolace při zateplování obvodových zdí</v>
      </c>
    </row>
    <row r="78" spans="1:55">
      <c r="A78" s="336" t="s">
        <v>530</v>
      </c>
      <c r="B78" s="337"/>
      <c r="C78" s="338"/>
      <c r="D78" s="338"/>
      <c r="E78" s="338"/>
      <c r="F78" s="338"/>
      <c r="G78" s="339"/>
      <c r="H78" s="340" t="s">
        <v>185</v>
      </c>
    </row>
    <row r="79" spans="1:55">
      <c r="A79" s="195" t="s">
        <v>118</v>
      </c>
      <c r="B79" s="193" t="s">
        <v>119</v>
      </c>
      <c r="C79" s="192"/>
      <c r="D79" s="192"/>
      <c r="E79" s="192"/>
      <c r="F79" s="192"/>
      <c r="G79" s="194"/>
      <c r="H79" s="332">
        <f>'01 59163401A08 Pol'!F8</f>
        <v>0</v>
      </c>
    </row>
    <row r="80" spans="1:55">
      <c r="A80" s="195" t="s">
        <v>138</v>
      </c>
      <c r="B80" s="193" t="s">
        <v>139</v>
      </c>
      <c r="C80" s="192"/>
      <c r="D80" s="192"/>
      <c r="E80" s="192"/>
      <c r="F80" s="192"/>
      <c r="G80" s="194"/>
      <c r="H80" s="332">
        <f>'01 59163401A08 Pol'!F38</f>
        <v>0</v>
      </c>
    </row>
    <row r="81" spans="1:55">
      <c r="A81" s="195" t="s">
        <v>140</v>
      </c>
      <c r="B81" s="193" t="s">
        <v>141</v>
      </c>
      <c r="C81" s="192"/>
      <c r="D81" s="192"/>
      <c r="E81" s="192"/>
      <c r="F81" s="192"/>
      <c r="G81" s="194"/>
      <c r="H81" s="332">
        <f>'01 59163401A08 Pol'!F44</f>
        <v>0</v>
      </c>
    </row>
    <row r="82" spans="1:55">
      <c r="A82" s="195" t="s">
        <v>142</v>
      </c>
      <c r="B82" s="193" t="s">
        <v>143</v>
      </c>
      <c r="C82" s="192"/>
      <c r="D82" s="192"/>
      <c r="E82" s="192"/>
      <c r="F82" s="192"/>
      <c r="G82" s="194"/>
      <c r="H82" s="332">
        <f>'01 59163401A08 Pol'!F52</f>
        <v>0</v>
      </c>
    </row>
    <row r="83" spans="1:55" ht="13.8" thickBot="1">
      <c r="A83" s="202"/>
      <c r="B83" s="203" t="s">
        <v>531</v>
      </c>
      <c r="C83" s="204"/>
      <c r="D83" s="205" t="str">
        <f>D77</f>
        <v>59163401A08</v>
      </c>
      <c r="E83" s="204"/>
      <c r="F83" s="204"/>
      <c r="G83" s="206"/>
      <c r="H83" s="333">
        <f>SUM(H79:H82)</f>
        <v>0</v>
      </c>
    </row>
    <row r="85" spans="1:55" ht="13.8" thickBot="1">
      <c r="A85" s="187" t="s">
        <v>529</v>
      </c>
      <c r="B85" s="187"/>
      <c r="C85" s="187"/>
      <c r="D85" s="334" t="s">
        <v>196</v>
      </c>
      <c r="E85" s="335" t="s">
        <v>197</v>
      </c>
      <c r="F85" s="335"/>
      <c r="G85" s="335"/>
      <c r="H85" s="335"/>
      <c r="BC85" s="155" t="str">
        <f>E85</f>
        <v>Zemní práce související se zatepelením</v>
      </c>
    </row>
    <row r="86" spans="1:55">
      <c r="A86" s="336" t="s">
        <v>530</v>
      </c>
      <c r="B86" s="337"/>
      <c r="C86" s="338"/>
      <c r="D86" s="338"/>
      <c r="E86" s="338"/>
      <c r="F86" s="338"/>
      <c r="G86" s="339"/>
      <c r="H86" s="340" t="s">
        <v>185</v>
      </c>
    </row>
    <row r="87" spans="1:55">
      <c r="A87" s="195" t="s">
        <v>112</v>
      </c>
      <c r="B87" s="193" t="s">
        <v>113</v>
      </c>
      <c r="C87" s="192"/>
      <c r="D87" s="192"/>
      <c r="E87" s="192"/>
      <c r="F87" s="192"/>
      <c r="G87" s="194"/>
      <c r="H87" s="332">
        <f>'01 59163401A09 Pol'!F8</f>
        <v>0</v>
      </c>
    </row>
    <row r="88" spans="1:55">
      <c r="A88" s="195" t="s">
        <v>140</v>
      </c>
      <c r="B88" s="193" t="s">
        <v>141</v>
      </c>
      <c r="C88" s="192"/>
      <c r="D88" s="192"/>
      <c r="E88" s="192"/>
      <c r="F88" s="192"/>
      <c r="G88" s="194"/>
      <c r="H88" s="332">
        <f>'01 59163401A09 Pol'!F47</f>
        <v>0</v>
      </c>
    </row>
    <row r="89" spans="1:55" ht="13.8" thickBot="1">
      <c r="A89" s="202"/>
      <c r="B89" s="203" t="s">
        <v>531</v>
      </c>
      <c r="C89" s="204"/>
      <c r="D89" s="205" t="str">
        <f>D85</f>
        <v>59163401A09</v>
      </c>
      <c r="E89" s="204"/>
      <c r="F89" s="204"/>
      <c r="G89" s="206"/>
      <c r="H89" s="333">
        <f>SUM(H87:H88)</f>
        <v>0</v>
      </c>
    </row>
    <row r="91" spans="1:55" ht="13.8" thickBot="1">
      <c r="A91" s="187" t="s">
        <v>529</v>
      </c>
      <c r="B91" s="187"/>
      <c r="C91" s="187"/>
      <c r="D91" s="334" t="s">
        <v>198</v>
      </c>
      <c r="E91" s="335" t="s">
        <v>199</v>
      </c>
      <c r="F91" s="335"/>
      <c r="G91" s="335"/>
      <c r="H91" s="335"/>
      <c r="BC91" s="155" t="str">
        <f>E91</f>
        <v>Přesun sutě a vybouraných hmot</v>
      </c>
    </row>
    <row r="92" spans="1:55">
      <c r="A92" s="336" t="s">
        <v>530</v>
      </c>
      <c r="B92" s="337"/>
      <c r="C92" s="338"/>
      <c r="D92" s="338"/>
      <c r="E92" s="338"/>
      <c r="F92" s="338"/>
      <c r="G92" s="339"/>
      <c r="H92" s="340" t="s">
        <v>185</v>
      </c>
    </row>
    <row r="93" spans="1:55">
      <c r="A93" s="195" t="s">
        <v>166</v>
      </c>
      <c r="B93" s="193" t="s">
        <v>167</v>
      </c>
      <c r="C93" s="192"/>
      <c r="D93" s="192"/>
      <c r="E93" s="192"/>
      <c r="F93" s="192"/>
      <c r="G93" s="194"/>
      <c r="H93" s="332">
        <f>'01 59163401A10 Pol'!F8</f>
        <v>0</v>
      </c>
    </row>
    <row r="94" spans="1:55" ht="13.8" thickBot="1">
      <c r="A94" s="202"/>
      <c r="B94" s="203" t="s">
        <v>531</v>
      </c>
      <c r="C94" s="204"/>
      <c r="D94" s="205" t="str">
        <f>D91</f>
        <v>59163401A10</v>
      </c>
      <c r="E94" s="204"/>
      <c r="F94" s="204"/>
      <c r="G94" s="206"/>
      <c r="H94" s="333">
        <f>SUM(H93:H93)</f>
        <v>0</v>
      </c>
    </row>
    <row r="96" spans="1:55" ht="13.8" thickBot="1">
      <c r="A96" s="187" t="s">
        <v>529</v>
      </c>
      <c r="B96" s="187"/>
      <c r="C96" s="187"/>
      <c r="D96" s="334" t="s">
        <v>200</v>
      </c>
      <c r="E96" s="335" t="s">
        <v>201</v>
      </c>
      <c r="F96" s="335"/>
      <c r="G96" s="335"/>
      <c r="H96" s="335"/>
      <c r="BC96" s="155" t="str">
        <f>E96</f>
        <v>Odstranění nevyhovující tepelné izolace</v>
      </c>
    </row>
    <row r="97" spans="1:55">
      <c r="A97" s="336" t="s">
        <v>530</v>
      </c>
      <c r="B97" s="337"/>
      <c r="C97" s="338"/>
      <c r="D97" s="338"/>
      <c r="E97" s="338"/>
      <c r="F97" s="338"/>
      <c r="G97" s="339"/>
      <c r="H97" s="340" t="s">
        <v>185</v>
      </c>
    </row>
    <row r="98" spans="1:55">
      <c r="A98" s="195" t="s">
        <v>138</v>
      </c>
      <c r="B98" s="193" t="s">
        <v>139</v>
      </c>
      <c r="C98" s="192"/>
      <c r="D98" s="192"/>
      <c r="E98" s="192"/>
      <c r="F98" s="192"/>
      <c r="G98" s="194"/>
      <c r="H98" s="332">
        <f>'01 59163401A11 Pol'!F8</f>
        <v>0</v>
      </c>
    </row>
    <row r="99" spans="1:55" ht="13.8" thickBot="1">
      <c r="A99" s="202"/>
      <c r="B99" s="203" t="s">
        <v>531</v>
      </c>
      <c r="C99" s="204"/>
      <c r="D99" s="205" t="str">
        <f>D96</f>
        <v>59163401A11</v>
      </c>
      <c r="E99" s="204"/>
      <c r="F99" s="204"/>
      <c r="G99" s="206"/>
      <c r="H99" s="333">
        <f>SUM(H98:H98)</f>
        <v>0</v>
      </c>
    </row>
    <row r="101" spans="1:55" ht="13.8" thickBot="1">
      <c r="A101" s="187" t="s">
        <v>529</v>
      </c>
      <c r="B101" s="187"/>
      <c r="C101" s="187"/>
      <c r="D101" s="334" t="s">
        <v>202</v>
      </c>
      <c r="E101" s="335" t="s">
        <v>203</v>
      </c>
      <c r="F101" s="335"/>
      <c r="G101" s="335"/>
      <c r="H101" s="335"/>
      <c r="BC101" s="155" t="str">
        <f>E101</f>
        <v>Výdaje spojené s realizací na ochranu hnízdišť</v>
      </c>
    </row>
    <row r="102" spans="1:55">
      <c r="A102" s="336" t="s">
        <v>530</v>
      </c>
      <c r="B102" s="337"/>
      <c r="C102" s="338"/>
      <c r="D102" s="338"/>
      <c r="E102" s="338"/>
      <c r="F102" s="338"/>
      <c r="G102" s="339"/>
      <c r="H102" s="340" t="s">
        <v>185</v>
      </c>
    </row>
    <row r="103" spans="1:55">
      <c r="A103" s="195" t="s">
        <v>136</v>
      </c>
      <c r="B103" s="193" t="s">
        <v>137</v>
      </c>
      <c r="C103" s="192"/>
      <c r="D103" s="192"/>
      <c r="E103" s="192"/>
      <c r="F103" s="192"/>
      <c r="G103" s="194"/>
      <c r="H103" s="332">
        <f>'01 59163401A20 Pol'!F8</f>
        <v>0</v>
      </c>
    </row>
    <row r="104" spans="1:55" ht="13.8" thickBot="1">
      <c r="A104" s="202"/>
      <c r="B104" s="203" t="s">
        <v>531</v>
      </c>
      <c r="C104" s="204"/>
      <c r="D104" s="205" t="str">
        <f>D101</f>
        <v>59163401A20</v>
      </c>
      <c r="E104" s="204"/>
      <c r="F104" s="204"/>
      <c r="G104" s="206"/>
      <c r="H104" s="333">
        <f>SUM(H103:H103)</f>
        <v>0</v>
      </c>
    </row>
    <row r="106" spans="1:55" ht="13.8" thickBot="1">
      <c r="A106" s="187" t="s">
        <v>529</v>
      </c>
      <c r="B106" s="187"/>
      <c r="C106" s="187"/>
      <c r="D106" s="334" t="s">
        <v>204</v>
      </c>
      <c r="E106" s="335" t="s">
        <v>205</v>
      </c>
      <c r="F106" s="335"/>
      <c r="G106" s="335"/>
      <c r="H106" s="335"/>
      <c r="BC106" s="155" t="str">
        <f>E106</f>
        <v>Modernizace soustavy vytápění</v>
      </c>
    </row>
    <row r="107" spans="1:55">
      <c r="A107" s="336" t="s">
        <v>530</v>
      </c>
      <c r="B107" s="337"/>
      <c r="C107" s="338"/>
      <c r="D107" s="338"/>
      <c r="E107" s="338"/>
      <c r="F107" s="338"/>
      <c r="G107" s="339"/>
      <c r="H107" s="340" t="s">
        <v>185</v>
      </c>
    </row>
    <row r="108" spans="1:55">
      <c r="A108" s="195" t="s">
        <v>150</v>
      </c>
      <c r="B108" s="193" t="s">
        <v>151</v>
      </c>
      <c r="C108" s="192"/>
      <c r="D108" s="192"/>
      <c r="E108" s="192"/>
      <c r="F108" s="192"/>
      <c r="G108" s="194"/>
      <c r="H108" s="332">
        <f>'01 59163401B30 Pol'!F8</f>
        <v>0</v>
      </c>
    </row>
    <row r="109" spans="1:55" ht="13.8" thickBot="1">
      <c r="A109" s="202"/>
      <c r="B109" s="203" t="s">
        <v>531</v>
      </c>
      <c r="C109" s="204"/>
      <c r="D109" s="205" t="str">
        <f>D106</f>
        <v>59163401B30</v>
      </c>
      <c r="E109" s="204"/>
      <c r="F109" s="204"/>
      <c r="G109" s="206"/>
      <c r="H109" s="333">
        <f>SUM(H108:H108)</f>
        <v>0</v>
      </c>
    </row>
    <row r="111" spans="1:55" ht="13.8" thickBot="1">
      <c r="A111" s="187" t="s">
        <v>529</v>
      </c>
      <c r="B111" s="187"/>
      <c r="C111" s="187"/>
      <c r="D111" s="334" t="s">
        <v>206</v>
      </c>
      <c r="E111" s="335" t="s">
        <v>207</v>
      </c>
      <c r="F111" s="335"/>
      <c r="G111" s="335"/>
      <c r="H111" s="335"/>
      <c r="BC111" s="155" t="str">
        <f>E111</f>
        <v>Publicita projektu</v>
      </c>
    </row>
    <row r="112" spans="1:55">
      <c r="A112" s="336" t="s">
        <v>530</v>
      </c>
      <c r="B112" s="337"/>
      <c r="C112" s="338"/>
      <c r="D112" s="338"/>
      <c r="E112" s="338"/>
      <c r="F112" s="338"/>
      <c r="G112" s="339"/>
      <c r="H112" s="340" t="s">
        <v>185</v>
      </c>
    </row>
    <row r="113" spans="1:55">
      <c r="A113" s="195" t="s">
        <v>170</v>
      </c>
      <c r="B113" s="193" t="s">
        <v>171</v>
      </c>
      <c r="C113" s="192"/>
      <c r="D113" s="192"/>
      <c r="E113" s="192"/>
      <c r="F113" s="192"/>
      <c r="G113" s="194"/>
      <c r="H113" s="332">
        <f>'01 59163401B35 Pol'!F8</f>
        <v>0</v>
      </c>
    </row>
    <row r="114" spans="1:55" ht="13.8" thickBot="1">
      <c r="A114" s="202"/>
      <c r="B114" s="203" t="s">
        <v>531</v>
      </c>
      <c r="C114" s="204"/>
      <c r="D114" s="205" t="str">
        <f>D111</f>
        <v>59163401B35</v>
      </c>
      <c r="E114" s="204"/>
      <c r="F114" s="204"/>
      <c r="G114" s="206"/>
      <c r="H114" s="333">
        <f>SUM(H113:H113)</f>
        <v>0</v>
      </c>
    </row>
    <row r="116" spans="1:55" ht="13.8" thickBot="1">
      <c r="A116" s="187" t="s">
        <v>529</v>
      </c>
      <c r="B116" s="187"/>
      <c r="C116" s="187"/>
      <c r="D116" s="334" t="s">
        <v>208</v>
      </c>
      <c r="E116" s="335" t="s">
        <v>209</v>
      </c>
      <c r="F116" s="335"/>
      <c r="G116" s="335"/>
      <c r="H116" s="335"/>
      <c r="BC116" s="155" t="str">
        <f>E116</f>
        <v>Nezpůsobilé výdaje</v>
      </c>
    </row>
    <row r="117" spans="1:55">
      <c r="A117" s="336" t="s">
        <v>530</v>
      </c>
      <c r="B117" s="337"/>
      <c r="C117" s="338"/>
      <c r="D117" s="338"/>
      <c r="E117" s="338"/>
      <c r="F117" s="338"/>
      <c r="G117" s="339"/>
      <c r="H117" s="340" t="s">
        <v>185</v>
      </c>
    </row>
    <row r="118" spans="1:55">
      <c r="A118" s="195" t="s">
        <v>114</v>
      </c>
      <c r="B118" s="193" t="s">
        <v>115</v>
      </c>
      <c r="C118" s="192"/>
      <c r="D118" s="192"/>
      <c r="E118" s="192"/>
      <c r="F118" s="192"/>
      <c r="G118" s="194"/>
      <c r="H118" s="332">
        <f>'01 59163401C Pol'!F8</f>
        <v>0</v>
      </c>
    </row>
    <row r="119" spans="1:55">
      <c r="A119" s="195" t="s">
        <v>116</v>
      </c>
      <c r="B119" s="193" t="s">
        <v>117</v>
      </c>
      <c r="C119" s="192"/>
      <c r="D119" s="192"/>
      <c r="E119" s="192"/>
      <c r="F119" s="192"/>
      <c r="G119" s="194"/>
      <c r="H119" s="332">
        <f>'01 59163401C Pol'!F14</f>
        <v>0</v>
      </c>
    </row>
    <row r="120" spans="1:55">
      <c r="A120" s="195" t="s">
        <v>122</v>
      </c>
      <c r="B120" s="193" t="s">
        <v>123</v>
      </c>
      <c r="C120" s="192"/>
      <c r="D120" s="192"/>
      <c r="E120" s="192"/>
      <c r="F120" s="192"/>
      <c r="G120" s="194"/>
      <c r="H120" s="332">
        <f>'01 59163401C Pol'!F23</f>
        <v>0</v>
      </c>
    </row>
    <row r="121" spans="1:55">
      <c r="A121" s="195" t="s">
        <v>124</v>
      </c>
      <c r="B121" s="193" t="s">
        <v>125</v>
      </c>
      <c r="C121" s="192"/>
      <c r="D121" s="192"/>
      <c r="E121" s="192"/>
      <c r="F121" s="192"/>
      <c r="G121" s="194"/>
      <c r="H121" s="332">
        <f>'01 59163401C Pol'!F46</f>
        <v>0</v>
      </c>
    </row>
    <row r="122" spans="1:55">
      <c r="A122" s="195" t="s">
        <v>126</v>
      </c>
      <c r="B122" s="193" t="s">
        <v>127</v>
      </c>
      <c r="C122" s="192"/>
      <c r="D122" s="192"/>
      <c r="E122" s="192"/>
      <c r="F122" s="192"/>
      <c r="G122" s="194"/>
      <c r="H122" s="332">
        <f>'01 59163401C Pol'!F92</f>
        <v>0</v>
      </c>
    </row>
    <row r="123" spans="1:55">
      <c r="A123" s="195" t="s">
        <v>128</v>
      </c>
      <c r="B123" s="193" t="s">
        <v>129</v>
      </c>
      <c r="C123" s="192"/>
      <c r="D123" s="192"/>
      <c r="E123" s="192"/>
      <c r="F123" s="192"/>
      <c r="G123" s="194"/>
      <c r="H123" s="332">
        <f>'01 59163401C Pol'!F95</f>
        <v>0</v>
      </c>
    </row>
    <row r="124" spans="1:55">
      <c r="A124" s="195" t="s">
        <v>130</v>
      </c>
      <c r="B124" s="193" t="s">
        <v>131</v>
      </c>
      <c r="C124" s="192"/>
      <c r="D124" s="192"/>
      <c r="E124" s="192"/>
      <c r="F124" s="192"/>
      <c r="G124" s="194"/>
      <c r="H124" s="332">
        <f>'01 59163401C Pol'!F107</f>
        <v>0</v>
      </c>
    </row>
    <row r="125" spans="1:55">
      <c r="A125" s="195" t="s">
        <v>132</v>
      </c>
      <c r="B125" s="193" t="s">
        <v>133</v>
      </c>
      <c r="C125" s="192"/>
      <c r="D125" s="192"/>
      <c r="E125" s="192"/>
      <c r="F125" s="192"/>
      <c r="G125" s="194"/>
      <c r="H125" s="332">
        <f>'01 59163401C Pol'!F129</f>
        <v>0</v>
      </c>
    </row>
    <row r="126" spans="1:55">
      <c r="A126" s="195" t="s">
        <v>134</v>
      </c>
      <c r="B126" s="193" t="s">
        <v>135</v>
      </c>
      <c r="C126" s="192"/>
      <c r="D126" s="192"/>
      <c r="E126" s="192"/>
      <c r="F126" s="192"/>
      <c r="G126" s="194"/>
      <c r="H126" s="332">
        <f>'01 59163401C Pol'!F134</f>
        <v>0</v>
      </c>
    </row>
    <row r="127" spans="1:55">
      <c r="A127" s="195" t="s">
        <v>136</v>
      </c>
      <c r="B127" s="193" t="s">
        <v>137</v>
      </c>
      <c r="C127" s="192"/>
      <c r="D127" s="192"/>
      <c r="E127" s="192"/>
      <c r="F127" s="192"/>
      <c r="G127" s="194"/>
      <c r="H127" s="332">
        <f>'01 59163401C Pol'!F138</f>
        <v>0</v>
      </c>
    </row>
    <row r="128" spans="1:55">
      <c r="A128" s="195" t="s">
        <v>138</v>
      </c>
      <c r="B128" s="193" t="s">
        <v>139</v>
      </c>
      <c r="C128" s="192"/>
      <c r="D128" s="192"/>
      <c r="E128" s="192"/>
      <c r="F128" s="192"/>
      <c r="G128" s="194"/>
      <c r="H128" s="332">
        <f>'01 59163401C Pol'!F164</f>
        <v>0</v>
      </c>
    </row>
    <row r="129" spans="1:8">
      <c r="A129" s="195" t="s">
        <v>140</v>
      </c>
      <c r="B129" s="193" t="s">
        <v>141</v>
      </c>
      <c r="C129" s="192"/>
      <c r="D129" s="192"/>
      <c r="E129" s="192"/>
      <c r="F129" s="192"/>
      <c r="G129" s="194"/>
      <c r="H129" s="332">
        <f>'01 59163401C Pol'!F217</f>
        <v>0</v>
      </c>
    </row>
    <row r="130" spans="1:8">
      <c r="A130" s="195" t="s">
        <v>146</v>
      </c>
      <c r="B130" s="193" t="s">
        <v>147</v>
      </c>
      <c r="C130" s="192"/>
      <c r="D130" s="192"/>
      <c r="E130" s="192"/>
      <c r="F130" s="192"/>
      <c r="G130" s="194"/>
      <c r="H130" s="332">
        <f>'01 59163401C Pol'!F225</f>
        <v>0</v>
      </c>
    </row>
    <row r="131" spans="1:8">
      <c r="A131" s="195" t="s">
        <v>148</v>
      </c>
      <c r="B131" s="193" t="s">
        <v>149</v>
      </c>
      <c r="C131" s="192"/>
      <c r="D131" s="192"/>
      <c r="E131" s="192"/>
      <c r="F131" s="192"/>
      <c r="G131" s="194"/>
      <c r="H131" s="332">
        <f>'01 59163401C Pol'!F227</f>
        <v>0</v>
      </c>
    </row>
    <row r="132" spans="1:8">
      <c r="A132" s="195" t="s">
        <v>150</v>
      </c>
      <c r="B132" s="193" t="s">
        <v>151</v>
      </c>
      <c r="C132" s="192"/>
      <c r="D132" s="192"/>
      <c r="E132" s="192"/>
      <c r="F132" s="192"/>
      <c r="G132" s="194"/>
      <c r="H132" s="332">
        <f>'01 59163401C Pol'!F240</f>
        <v>0</v>
      </c>
    </row>
    <row r="133" spans="1:8">
      <c r="A133" s="195" t="s">
        <v>152</v>
      </c>
      <c r="B133" s="193" t="s">
        <v>153</v>
      </c>
      <c r="C133" s="192"/>
      <c r="D133" s="192"/>
      <c r="E133" s="192"/>
      <c r="F133" s="192"/>
      <c r="G133" s="194"/>
      <c r="H133" s="332">
        <f>'01 59163401C Pol'!F242</f>
        <v>0</v>
      </c>
    </row>
    <row r="134" spans="1:8">
      <c r="A134" s="195" t="s">
        <v>156</v>
      </c>
      <c r="B134" s="193" t="s">
        <v>157</v>
      </c>
      <c r="C134" s="192"/>
      <c r="D134" s="192"/>
      <c r="E134" s="192"/>
      <c r="F134" s="192"/>
      <c r="G134" s="194"/>
      <c r="H134" s="332">
        <f>'01 59163401C Pol'!F284</f>
        <v>0</v>
      </c>
    </row>
    <row r="135" spans="1:8">
      <c r="A135" s="195" t="s">
        <v>158</v>
      </c>
      <c r="B135" s="193" t="s">
        <v>159</v>
      </c>
      <c r="C135" s="192"/>
      <c r="D135" s="192"/>
      <c r="E135" s="192"/>
      <c r="F135" s="192"/>
      <c r="G135" s="194"/>
      <c r="H135" s="332">
        <f>'01 59163401C Pol'!F289</f>
        <v>0</v>
      </c>
    </row>
    <row r="136" spans="1:8">
      <c r="A136" s="195" t="s">
        <v>160</v>
      </c>
      <c r="B136" s="193" t="s">
        <v>161</v>
      </c>
      <c r="C136" s="192"/>
      <c r="D136" s="192"/>
      <c r="E136" s="192"/>
      <c r="F136" s="192"/>
      <c r="G136" s="194"/>
      <c r="H136" s="332">
        <f>'01 59163401C Pol'!F299</f>
        <v>0</v>
      </c>
    </row>
    <row r="137" spans="1:8">
      <c r="A137" s="195" t="s">
        <v>162</v>
      </c>
      <c r="B137" s="193" t="s">
        <v>163</v>
      </c>
      <c r="C137" s="192"/>
      <c r="D137" s="192"/>
      <c r="E137" s="192"/>
      <c r="F137" s="192"/>
      <c r="G137" s="194"/>
      <c r="H137" s="332">
        <f>'01 59163401C Pol'!F342</f>
        <v>0</v>
      </c>
    </row>
    <row r="138" spans="1:8">
      <c r="A138" s="195" t="s">
        <v>164</v>
      </c>
      <c r="B138" s="193" t="s">
        <v>165</v>
      </c>
      <c r="C138" s="192"/>
      <c r="D138" s="192"/>
      <c r="E138" s="192"/>
      <c r="F138" s="192"/>
      <c r="G138" s="194"/>
      <c r="H138" s="332">
        <f>'01 59163401C Pol'!F346</f>
        <v>0</v>
      </c>
    </row>
    <row r="139" spans="1:8">
      <c r="A139" s="195" t="s">
        <v>168</v>
      </c>
      <c r="B139" s="193" t="s">
        <v>169</v>
      </c>
      <c r="C139" s="192"/>
      <c r="D139" s="192"/>
      <c r="E139" s="192"/>
      <c r="F139" s="192"/>
      <c r="G139" s="194"/>
      <c r="H139" s="332">
        <f>'01 59163401C Pol'!F348</f>
        <v>0</v>
      </c>
    </row>
    <row r="140" spans="1:8" ht="13.8" thickBot="1">
      <c r="A140" s="202"/>
      <c r="B140" s="203" t="s">
        <v>531</v>
      </c>
      <c r="C140" s="204"/>
      <c r="D140" s="205" t="str">
        <f>D116</f>
        <v>59163401C</v>
      </c>
      <c r="E140" s="204"/>
      <c r="F140" s="204"/>
      <c r="G140" s="206"/>
      <c r="H140" s="333">
        <f>SUM(H118:H139)</f>
        <v>0</v>
      </c>
    </row>
  </sheetData>
  <sheetProtection password="C71F" sheet="1"/>
  <mergeCells count="15">
    <mergeCell ref="E106:H106"/>
    <mergeCell ref="E111:H111"/>
    <mergeCell ref="E116:H116"/>
    <mergeCell ref="E71:H71"/>
    <mergeCell ref="E77:H77"/>
    <mergeCell ref="E85:H85"/>
    <mergeCell ref="E91:H91"/>
    <mergeCell ref="E96:H96"/>
    <mergeCell ref="E101:H101"/>
    <mergeCell ref="C2:F2"/>
    <mergeCell ref="A4:H4"/>
    <mergeCell ref="B7:G7"/>
    <mergeCell ref="E42:H42"/>
    <mergeCell ref="E56:H56"/>
    <mergeCell ref="E65:H65"/>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186</v>
      </c>
      <c r="C4" s="255" t="s">
        <v>187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SUMIF(AM8:AM319,AN5,G8:G319)</f>
        <v>0</v>
      </c>
      <c r="AO6">
        <f>SUMIF(AM8:AM319,AO5,G8:G319)</f>
        <v>0</v>
      </c>
    </row>
    <row r="7" spans="1:60">
      <c r="A7" s="315"/>
      <c r="B7" s="316" t="s">
        <v>216</v>
      </c>
      <c r="C7" s="317" t="s">
        <v>217</v>
      </c>
      <c r="D7" s="318"/>
      <c r="E7" s="319"/>
      <c r="F7" s="320"/>
      <c r="G7" s="320"/>
      <c r="H7" s="321"/>
      <c r="I7" s="322"/>
    </row>
    <row r="8" spans="1:60">
      <c r="A8" s="306" t="s">
        <v>218</v>
      </c>
      <c r="B8" s="261" t="s">
        <v>122</v>
      </c>
      <c r="C8" s="298" t="s">
        <v>123</v>
      </c>
      <c r="D8" s="265"/>
      <c r="E8" s="271"/>
      <c r="F8" s="278">
        <f>SUM(G9:G12)</f>
        <v>0</v>
      </c>
      <c r="G8" s="279"/>
      <c r="H8" s="280"/>
      <c r="I8" s="312"/>
      <c r="AE8" t="s">
        <v>219</v>
      </c>
    </row>
    <row r="9" spans="1:60" outlineLevel="1">
      <c r="A9" s="307"/>
      <c r="B9" s="258" t="s">
        <v>220</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221</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223</v>
      </c>
      <c r="C11" s="301" t="s">
        <v>224</v>
      </c>
      <c r="D11" s="267" t="s">
        <v>225</v>
      </c>
      <c r="E11" s="273">
        <v>16</v>
      </c>
      <c r="F11" s="286"/>
      <c r="G11" s="284">
        <f>ROUND(E11*F11,2)</f>
        <v>0</v>
      </c>
      <c r="H11" s="283" t="s">
        <v>226</v>
      </c>
      <c r="I11" s="313" t="s">
        <v>227</v>
      </c>
      <c r="J11" s="32"/>
      <c r="K11" s="32"/>
      <c r="L11" s="32"/>
      <c r="M11" s="32"/>
      <c r="N11" s="32"/>
      <c r="O11" s="32"/>
      <c r="P11" s="32"/>
      <c r="Q11" s="32"/>
      <c r="R11" s="32"/>
      <c r="S11" s="32"/>
      <c r="T11" s="32"/>
      <c r="U11" s="32"/>
      <c r="V11" s="32"/>
      <c r="W11" s="32"/>
      <c r="X11" s="32"/>
      <c r="Y11" s="32"/>
      <c r="Z11" s="32"/>
      <c r="AA11" s="32"/>
      <c r="AB11" s="32"/>
      <c r="AC11" s="32"/>
      <c r="AD11" s="32"/>
      <c r="AE11" s="32" t="s">
        <v>228</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229</v>
      </c>
      <c r="D12" s="268"/>
      <c r="E12" s="274">
        <v>16</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306" t="s">
        <v>218</v>
      </c>
      <c r="B13" s="261" t="s">
        <v>124</v>
      </c>
      <c r="C13" s="298" t="s">
        <v>125</v>
      </c>
      <c r="D13" s="265"/>
      <c r="E13" s="271"/>
      <c r="F13" s="287">
        <f>SUM(G14:G41)</f>
        <v>0</v>
      </c>
      <c r="G13" s="288"/>
      <c r="H13" s="280"/>
      <c r="I13" s="312"/>
      <c r="AE13" t="s">
        <v>219</v>
      </c>
    </row>
    <row r="14" spans="1:60" outlineLevel="1">
      <c r="A14" s="307"/>
      <c r="B14" s="258" t="s">
        <v>230</v>
      </c>
      <c r="C14" s="299"/>
      <c r="D14" s="266"/>
      <c r="E14" s="272"/>
      <c r="F14" s="281"/>
      <c r="G14" s="282"/>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307"/>
      <c r="B15" s="259" t="s">
        <v>231</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51"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307"/>
      <c r="B16" s="259" t="s">
        <v>232</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222</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311">
        <v>2</v>
      </c>
      <c r="B17" s="262" t="s">
        <v>233</v>
      </c>
      <c r="C17" s="301" t="s">
        <v>234</v>
      </c>
      <c r="D17" s="267" t="s">
        <v>235</v>
      </c>
      <c r="E17" s="273">
        <v>195.26499999999999</v>
      </c>
      <c r="F17" s="286"/>
      <c r="G17" s="284">
        <f>ROUND(E17*F17,2)</f>
        <v>0</v>
      </c>
      <c r="H17" s="283" t="s">
        <v>236</v>
      </c>
      <c r="I17" s="313" t="s">
        <v>227</v>
      </c>
      <c r="J17" s="32"/>
      <c r="K17" s="32"/>
      <c r="L17" s="32"/>
      <c r="M17" s="32"/>
      <c r="N17" s="32"/>
      <c r="O17" s="32"/>
      <c r="P17" s="32"/>
      <c r="Q17" s="32"/>
      <c r="R17" s="32"/>
      <c r="S17" s="32"/>
      <c r="T17" s="32"/>
      <c r="U17" s="32"/>
      <c r="V17" s="32"/>
      <c r="W17" s="32"/>
      <c r="X17" s="32"/>
      <c r="Y17" s="32"/>
      <c r="Z17" s="32"/>
      <c r="AA17" s="32"/>
      <c r="AB17" s="32"/>
      <c r="AC17" s="32"/>
      <c r="AD17" s="32"/>
      <c r="AE17" s="32" t="s">
        <v>228</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3" t="s">
        <v>237</v>
      </c>
      <c r="D18" s="269"/>
      <c r="E18" s="275"/>
      <c r="F18" s="289"/>
      <c r="G18" s="290"/>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51" t="str">
        <f>C18</f>
        <v>Položka neobsahuje kontaktní nátěr a povrchovou úpravu omítkou.</v>
      </c>
      <c r="BB18" s="32"/>
      <c r="BC18" s="32"/>
      <c r="BD18" s="32"/>
      <c r="BE18" s="32"/>
      <c r="BF18" s="32"/>
      <c r="BG18" s="32"/>
      <c r="BH18" s="32"/>
    </row>
    <row r="19" spans="1:60" outlineLevel="1">
      <c r="A19" s="307"/>
      <c r="B19" s="263"/>
      <c r="C19" s="302" t="s">
        <v>238</v>
      </c>
      <c r="D19" s="268"/>
      <c r="E19" s="274"/>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239</v>
      </c>
      <c r="D20" s="268"/>
      <c r="E20" s="274"/>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240</v>
      </c>
      <c r="D21" s="268"/>
      <c r="E21" s="274"/>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241</v>
      </c>
      <c r="D22" s="268"/>
      <c r="E22" s="274">
        <v>139.06</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242</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243</v>
      </c>
      <c r="D24" s="268"/>
      <c r="E24" s="274">
        <v>33.405000000000001</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244</v>
      </c>
      <c r="D25" s="268"/>
      <c r="E25" s="274">
        <v>22.8</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59" t="s">
        <v>245</v>
      </c>
      <c r="C26" s="300"/>
      <c r="D26" s="308"/>
      <c r="E26" s="309"/>
      <c r="F26" s="310"/>
      <c r="G26" s="285"/>
      <c r="H26" s="283"/>
      <c r="I26" s="31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11">
        <v>3</v>
      </c>
      <c r="B27" s="262" t="s">
        <v>246</v>
      </c>
      <c r="C27" s="301" t="s">
        <v>247</v>
      </c>
      <c r="D27" s="267" t="s">
        <v>235</v>
      </c>
      <c r="E27" s="273">
        <v>195.26499999999999</v>
      </c>
      <c r="F27" s="286"/>
      <c r="G27" s="284">
        <f>ROUND(E27*F27,2)</f>
        <v>0</v>
      </c>
      <c r="H27" s="283" t="s">
        <v>236</v>
      </c>
      <c r="I27" s="313" t="s">
        <v>227</v>
      </c>
      <c r="J27" s="32"/>
      <c r="K27" s="32"/>
      <c r="L27" s="32"/>
      <c r="M27" s="32"/>
      <c r="N27" s="32"/>
      <c r="O27" s="32"/>
      <c r="P27" s="32"/>
      <c r="Q27" s="32"/>
      <c r="R27" s="32"/>
      <c r="S27" s="32"/>
      <c r="T27" s="32"/>
      <c r="U27" s="32"/>
      <c r="V27" s="32"/>
      <c r="W27" s="32"/>
      <c r="X27" s="32"/>
      <c r="Y27" s="32"/>
      <c r="Z27" s="32"/>
      <c r="AA27" s="32"/>
      <c r="AB27" s="32"/>
      <c r="AC27" s="32"/>
      <c r="AD27" s="32"/>
      <c r="AE27" s="32" t="s">
        <v>228</v>
      </c>
      <c r="AF27" s="32"/>
      <c r="AG27" s="32"/>
      <c r="AH27" s="32"/>
      <c r="AI27" s="32"/>
      <c r="AJ27" s="32"/>
      <c r="AK27" s="32"/>
      <c r="AL27" s="32"/>
      <c r="AM27" s="32">
        <v>15</v>
      </c>
      <c r="AN27" s="32"/>
      <c r="AO27" s="32"/>
      <c r="AP27" s="32"/>
      <c r="AQ27" s="32"/>
      <c r="AR27" s="32"/>
      <c r="AS27" s="32"/>
      <c r="AT27" s="32"/>
      <c r="AU27" s="32"/>
      <c r="AV27" s="32"/>
      <c r="AW27" s="32"/>
      <c r="AX27" s="32"/>
      <c r="AY27" s="32"/>
      <c r="AZ27" s="32"/>
      <c r="BA27" s="32"/>
      <c r="BB27" s="32"/>
      <c r="BC27" s="32"/>
      <c r="BD27" s="32"/>
      <c r="BE27" s="32"/>
      <c r="BF27" s="32"/>
      <c r="BG27" s="32"/>
      <c r="BH27" s="32"/>
    </row>
    <row r="28" spans="1:60" ht="21" outlineLevel="1">
      <c r="A28" s="307"/>
      <c r="B28" s="263"/>
      <c r="C28" s="303" t="s">
        <v>248</v>
      </c>
      <c r="D28" s="269"/>
      <c r="E28" s="275"/>
      <c r="F28" s="289"/>
      <c r="G28" s="290"/>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51" t="str">
        <f>C28</f>
        <v>Nanesení lepicího tmelu na izolační desky, nalepení desek, zajištění talířovými hmoždinkami (6 ks/m2), natažení stěrky, vtlačení výztužné tkaniny (1,15 m2/m2), rohových lišt (0,14 m/m2), přehlazení stěrky, nanesení druhé vyrovnávací stěrky.</v>
      </c>
      <c r="BB28" s="32"/>
      <c r="BC28" s="32"/>
      <c r="BD28" s="32"/>
      <c r="BE28" s="32"/>
      <c r="BF28" s="32"/>
      <c r="BG28" s="32"/>
      <c r="BH28" s="32"/>
    </row>
    <row r="29" spans="1:60" outlineLevel="1">
      <c r="A29" s="307"/>
      <c r="B29" s="263"/>
      <c r="C29" s="303" t="s">
        <v>249</v>
      </c>
      <c r="D29" s="269"/>
      <c r="E29" s="275"/>
      <c r="F29" s="289"/>
      <c r="G29" s="290"/>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251" t="str">
        <f>C29</f>
        <v>Bez dodávky materiálu.</v>
      </c>
      <c r="BB29" s="32"/>
      <c r="BC29" s="32"/>
      <c r="BD29" s="32"/>
      <c r="BE29" s="32"/>
      <c r="BF29" s="32"/>
      <c r="BG29" s="32"/>
      <c r="BH29" s="32"/>
    </row>
    <row r="30" spans="1:60" outlineLevel="1">
      <c r="A30" s="307"/>
      <c r="B30" s="263"/>
      <c r="C30" s="302" t="s">
        <v>250</v>
      </c>
      <c r="D30" s="268"/>
      <c r="E30" s="274">
        <v>195.26499999999999</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59" t="s">
        <v>230</v>
      </c>
      <c r="C31" s="300"/>
      <c r="D31" s="308"/>
      <c r="E31" s="309"/>
      <c r="F31" s="310"/>
      <c r="G31" s="285"/>
      <c r="H31" s="283"/>
      <c r="I31" s="313"/>
      <c r="J31" s="32"/>
      <c r="K31" s="32"/>
      <c r="L31" s="32"/>
      <c r="M31" s="32"/>
      <c r="N31" s="32"/>
      <c r="O31" s="32"/>
      <c r="P31" s="32"/>
      <c r="Q31" s="32"/>
      <c r="R31" s="32"/>
      <c r="S31" s="32"/>
      <c r="T31" s="32"/>
      <c r="U31" s="32"/>
      <c r="V31" s="32"/>
      <c r="W31" s="32"/>
      <c r="X31" s="32"/>
      <c r="Y31" s="32"/>
      <c r="Z31" s="32"/>
      <c r="AA31" s="32"/>
      <c r="AB31" s="32"/>
      <c r="AC31" s="32">
        <v>0</v>
      </c>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ht="21" outlineLevel="1">
      <c r="A32" s="307"/>
      <c r="B32" s="259" t="s">
        <v>231</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251" t="str">
        <f>B32</f>
        <v>nanesení lepicího tmelu na izolační desky, nalepení desek, zajištění talířovými hmoždinkami (6 ks/m2), přebroušení desek, natažení stěrky, vtlačení výztužné tkaniny (1,15 m2/m2), přehlazení stěrky. Další vrstvy podle popisu položky.</v>
      </c>
      <c r="BA32" s="32"/>
      <c r="BB32" s="32"/>
      <c r="BC32" s="32"/>
      <c r="BD32" s="32"/>
      <c r="BE32" s="32"/>
      <c r="BF32" s="32"/>
      <c r="BG32" s="32"/>
      <c r="BH32" s="32"/>
    </row>
    <row r="33" spans="1:60" outlineLevel="1">
      <c r="A33" s="307"/>
      <c r="B33" s="259" t="s">
        <v>232</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222</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311">
        <v>4</v>
      </c>
      <c r="B34" s="262" t="s">
        <v>251</v>
      </c>
      <c r="C34" s="301" t="s">
        <v>252</v>
      </c>
      <c r="D34" s="267" t="s">
        <v>235</v>
      </c>
      <c r="E34" s="273">
        <v>25.8035</v>
      </c>
      <c r="F34" s="286"/>
      <c r="G34" s="284">
        <f>ROUND(E34*F34,2)</f>
        <v>0</v>
      </c>
      <c r="H34" s="283" t="s">
        <v>236</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3" t="s">
        <v>237</v>
      </c>
      <c r="D35" s="269"/>
      <c r="E35" s="275"/>
      <c r="F35" s="289"/>
      <c r="G35" s="290"/>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251" t="str">
        <f>C35</f>
        <v>Položka neobsahuje kontaktní nátěr a povrchovou úpravu omítkou.</v>
      </c>
      <c r="BB35" s="32"/>
      <c r="BC35" s="32"/>
      <c r="BD35" s="32"/>
      <c r="BE35" s="32"/>
      <c r="BF35" s="32"/>
      <c r="BG35" s="32"/>
      <c r="BH35" s="32"/>
    </row>
    <row r="36" spans="1:60" outlineLevel="1">
      <c r="A36" s="307"/>
      <c r="B36" s="263"/>
      <c r="C36" s="302" t="s">
        <v>238</v>
      </c>
      <c r="D36" s="268"/>
      <c r="E36" s="274"/>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253</v>
      </c>
      <c r="D37" s="268"/>
      <c r="E37" s="274"/>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254</v>
      </c>
      <c r="D38" s="268"/>
      <c r="E38" s="274">
        <v>25.8035</v>
      </c>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5</v>
      </c>
      <c r="B39" s="262" t="s">
        <v>255</v>
      </c>
      <c r="C39" s="301" t="s">
        <v>256</v>
      </c>
      <c r="D39" s="267" t="s">
        <v>235</v>
      </c>
      <c r="E39" s="273">
        <v>221.0685</v>
      </c>
      <c r="F39" s="286"/>
      <c r="G39" s="284">
        <f>ROUND(E39*F39,2)</f>
        <v>0</v>
      </c>
      <c r="H39" s="283"/>
      <c r="I39" s="313" t="s">
        <v>257</v>
      </c>
      <c r="J39" s="32"/>
      <c r="K39" s="32"/>
      <c r="L39" s="32"/>
      <c r="M39" s="32"/>
      <c r="N39" s="32"/>
      <c r="O39" s="32"/>
      <c r="P39" s="32"/>
      <c r="Q39" s="32"/>
      <c r="R39" s="32"/>
      <c r="S39" s="32"/>
      <c r="T39" s="32"/>
      <c r="U39" s="32"/>
      <c r="V39" s="32"/>
      <c r="W39" s="32"/>
      <c r="X39" s="32"/>
      <c r="Y39" s="32"/>
      <c r="Z39" s="32"/>
      <c r="AA39" s="32"/>
      <c r="AB39" s="32"/>
      <c r="AC39" s="32"/>
      <c r="AD39" s="32"/>
      <c r="AE39" s="32" t="s">
        <v>258</v>
      </c>
      <c r="AF39" s="32" t="s">
        <v>259</v>
      </c>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250</v>
      </c>
      <c r="D40" s="268"/>
      <c r="E40" s="274">
        <v>195.26499999999999</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260</v>
      </c>
      <c r="D41" s="268"/>
      <c r="E41" s="274">
        <v>25.8035</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c r="A42" s="306" t="s">
        <v>218</v>
      </c>
      <c r="B42" s="261" t="s">
        <v>126</v>
      </c>
      <c r="C42" s="298" t="s">
        <v>127</v>
      </c>
      <c r="D42" s="265"/>
      <c r="E42" s="271"/>
      <c r="F42" s="287">
        <f>SUM(G43:G208)</f>
        <v>0</v>
      </c>
      <c r="G42" s="288"/>
      <c r="H42" s="280"/>
      <c r="I42" s="312"/>
      <c r="AE42" t="s">
        <v>219</v>
      </c>
    </row>
    <row r="43" spans="1:60" outlineLevel="1">
      <c r="A43" s="307"/>
      <c r="B43" s="258" t="s">
        <v>261</v>
      </c>
      <c r="C43" s="299"/>
      <c r="D43" s="266"/>
      <c r="E43" s="272"/>
      <c r="F43" s="281"/>
      <c r="G43" s="282"/>
      <c r="H43" s="283"/>
      <c r="I43" s="313"/>
      <c r="J43" s="32"/>
      <c r="K43" s="32"/>
      <c r="L43" s="32"/>
      <c r="M43" s="32"/>
      <c r="N43" s="32"/>
      <c r="O43" s="32"/>
      <c r="P43" s="32"/>
      <c r="Q43" s="32"/>
      <c r="R43" s="32"/>
      <c r="S43" s="32"/>
      <c r="T43" s="32"/>
      <c r="U43" s="32"/>
      <c r="V43" s="32"/>
      <c r="W43" s="32"/>
      <c r="X43" s="32"/>
      <c r="Y43" s="32"/>
      <c r="Z43" s="32"/>
      <c r="AA43" s="32"/>
      <c r="AB43" s="32"/>
      <c r="AC43" s="32">
        <v>0</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21" outlineLevel="1">
      <c r="A44" s="307"/>
      <c r="B44" s="259" t="s">
        <v>262</v>
      </c>
      <c r="C44" s="300"/>
      <c r="D44" s="308"/>
      <c r="E44" s="309"/>
      <c r="F44" s="310"/>
      <c r="G44" s="285"/>
      <c r="H44" s="283"/>
      <c r="I44" s="313"/>
      <c r="J44" s="32"/>
      <c r="K44" s="32"/>
      <c r="L44" s="32"/>
      <c r="M44" s="32"/>
      <c r="N44" s="32"/>
      <c r="O44" s="32"/>
      <c r="P44" s="32"/>
      <c r="Q44" s="32"/>
      <c r="R44" s="32"/>
      <c r="S44" s="32"/>
      <c r="T44" s="32"/>
      <c r="U44" s="32"/>
      <c r="V44" s="32"/>
      <c r="W44" s="32"/>
      <c r="X44" s="32"/>
      <c r="Y44" s="32"/>
      <c r="Z44" s="32"/>
      <c r="AA44" s="32"/>
      <c r="AB44" s="32"/>
      <c r="AC44" s="32"/>
      <c r="AD44" s="32"/>
      <c r="AE44" s="32" t="s">
        <v>222</v>
      </c>
      <c r="AF44" s="32"/>
      <c r="AG44" s="32"/>
      <c r="AH44" s="32"/>
      <c r="AI44" s="32"/>
      <c r="AJ44" s="32"/>
      <c r="AK44" s="32"/>
      <c r="AL44" s="32"/>
      <c r="AM44" s="32"/>
      <c r="AN44" s="32"/>
      <c r="AO44" s="32"/>
      <c r="AP44" s="32"/>
      <c r="AQ44" s="32"/>
      <c r="AR44" s="32"/>
      <c r="AS44" s="32"/>
      <c r="AT44" s="32"/>
      <c r="AU44" s="32"/>
      <c r="AV44" s="32"/>
      <c r="AW44" s="32"/>
      <c r="AX44" s="32"/>
      <c r="AY44" s="32"/>
      <c r="AZ44" s="251" t="str">
        <f>B44</f>
        <v>s rámy a zárubněmi, zábradlí, předmětů oplechování apod., které se zřizují ještě před úpravami povrchu, před jejich znečištěním při úpravách povrchu nástřikem plastických (lepivých) maltovin</v>
      </c>
      <c r="BA44" s="32"/>
      <c r="BB44" s="32"/>
      <c r="BC44" s="32"/>
      <c r="BD44" s="32"/>
      <c r="BE44" s="32"/>
      <c r="BF44" s="32"/>
      <c r="BG44" s="32"/>
      <c r="BH44" s="32"/>
    </row>
    <row r="45" spans="1:60" outlineLevel="1">
      <c r="A45" s="311">
        <v>6</v>
      </c>
      <c r="B45" s="262" t="s">
        <v>263</v>
      </c>
      <c r="C45" s="301" t="s">
        <v>264</v>
      </c>
      <c r="D45" s="267" t="s">
        <v>235</v>
      </c>
      <c r="E45" s="273">
        <v>65.680499999999995</v>
      </c>
      <c r="F45" s="286"/>
      <c r="G45" s="284">
        <f>ROUND(E45*F45,2)</f>
        <v>0</v>
      </c>
      <c r="H45" s="283" t="s">
        <v>236</v>
      </c>
      <c r="I45" s="313" t="s">
        <v>227</v>
      </c>
      <c r="J45" s="32"/>
      <c r="K45" s="32"/>
      <c r="L45" s="32"/>
      <c r="M45" s="32"/>
      <c r="N45" s="32"/>
      <c r="O45" s="32"/>
      <c r="P45" s="32"/>
      <c r="Q45" s="32"/>
      <c r="R45" s="32"/>
      <c r="S45" s="32"/>
      <c r="T45" s="32"/>
      <c r="U45" s="32"/>
      <c r="V45" s="32"/>
      <c r="W45" s="32"/>
      <c r="X45" s="32"/>
      <c r="Y45" s="32"/>
      <c r="Z45" s="32"/>
      <c r="AA45" s="32"/>
      <c r="AB45" s="32"/>
      <c r="AC45" s="32"/>
      <c r="AD45" s="32"/>
      <c r="AE45" s="32" t="s">
        <v>228</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265</v>
      </c>
      <c r="D46" s="268"/>
      <c r="E46" s="274"/>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266</v>
      </c>
      <c r="D47" s="268"/>
      <c r="E47" s="274">
        <v>3.84</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267</v>
      </c>
      <c r="D48" s="268"/>
      <c r="E48" s="274">
        <v>5.8944999999999999</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268</v>
      </c>
      <c r="D49" s="268"/>
      <c r="E49" s="274">
        <v>35.085999999999999</v>
      </c>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269</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270</v>
      </c>
      <c r="D51" s="268"/>
      <c r="E51" s="274">
        <v>20.86</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271</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272</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222</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7</v>
      </c>
      <c r="B54" s="262" t="s">
        <v>273</v>
      </c>
      <c r="C54" s="301" t="s">
        <v>274</v>
      </c>
      <c r="D54" s="267" t="s">
        <v>235</v>
      </c>
      <c r="E54" s="273">
        <v>148.095</v>
      </c>
      <c r="F54" s="286"/>
      <c r="G54" s="284">
        <f>ROUND(E54*F54,2)</f>
        <v>0</v>
      </c>
      <c r="H54" s="283" t="s">
        <v>275</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276</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277</v>
      </c>
      <c r="D56" s="268"/>
      <c r="E56" s="274">
        <v>148.095</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278</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279</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c r="AD58" s="32"/>
      <c r="AE58" s="32" t="s">
        <v>222</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1">
        <v>8</v>
      </c>
      <c r="B59" s="262" t="s">
        <v>280</v>
      </c>
      <c r="C59" s="301" t="s">
        <v>281</v>
      </c>
      <c r="D59" s="267" t="s">
        <v>235</v>
      </c>
      <c r="E59" s="273">
        <v>148.095</v>
      </c>
      <c r="F59" s="286"/>
      <c r="G59" s="284">
        <f>ROUND(E59*F59,2)</f>
        <v>0</v>
      </c>
      <c r="H59" s="283" t="s">
        <v>236</v>
      </c>
      <c r="I59" s="313" t="s">
        <v>227</v>
      </c>
      <c r="J59" s="32"/>
      <c r="K59" s="32"/>
      <c r="L59" s="32"/>
      <c r="M59" s="32"/>
      <c r="N59" s="32"/>
      <c r="O59" s="32"/>
      <c r="P59" s="32"/>
      <c r="Q59" s="32"/>
      <c r="R59" s="32"/>
      <c r="S59" s="32"/>
      <c r="T59" s="32"/>
      <c r="U59" s="32"/>
      <c r="V59" s="32"/>
      <c r="W59" s="32"/>
      <c r="X59" s="32"/>
      <c r="Y59" s="32"/>
      <c r="Z59" s="32"/>
      <c r="AA59" s="32"/>
      <c r="AB59" s="32"/>
      <c r="AC59" s="32"/>
      <c r="AD59" s="32"/>
      <c r="AE59" s="32" t="s">
        <v>228</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282</v>
      </c>
      <c r="D60" s="268"/>
      <c r="E60" s="274"/>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283</v>
      </c>
      <c r="D61" s="268"/>
      <c r="E61" s="274"/>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284</v>
      </c>
      <c r="D62" s="268"/>
      <c r="E62" s="274">
        <v>148.095</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9</v>
      </c>
      <c r="B63" s="262" t="s">
        <v>255</v>
      </c>
      <c r="C63" s="301" t="s">
        <v>256</v>
      </c>
      <c r="D63" s="267" t="s">
        <v>235</v>
      </c>
      <c r="E63" s="273">
        <v>466.39308</v>
      </c>
      <c r="F63" s="286"/>
      <c r="G63" s="284">
        <f>ROUND(E63*F63,2)</f>
        <v>0</v>
      </c>
      <c r="H63" s="283"/>
      <c r="I63" s="313" t="s">
        <v>257</v>
      </c>
      <c r="J63" s="32"/>
      <c r="K63" s="32"/>
      <c r="L63" s="32"/>
      <c r="M63" s="32"/>
      <c r="N63" s="32"/>
      <c r="O63" s="32"/>
      <c r="P63" s="32"/>
      <c r="Q63" s="32"/>
      <c r="R63" s="32"/>
      <c r="S63" s="32"/>
      <c r="T63" s="32"/>
      <c r="U63" s="32"/>
      <c r="V63" s="32"/>
      <c r="W63" s="32"/>
      <c r="X63" s="32"/>
      <c r="Y63" s="32"/>
      <c r="Z63" s="32"/>
      <c r="AA63" s="32"/>
      <c r="AB63" s="32"/>
      <c r="AC63" s="32"/>
      <c r="AD63" s="32"/>
      <c r="AE63" s="32" t="s">
        <v>258</v>
      </c>
      <c r="AF63" s="32" t="s">
        <v>259</v>
      </c>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285</v>
      </c>
      <c r="D64" s="268"/>
      <c r="E64" s="274"/>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286</v>
      </c>
      <c r="D65" s="268"/>
      <c r="E65" s="274">
        <v>66.465999999999994</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287</v>
      </c>
      <c r="D66" s="268"/>
      <c r="E66" s="274">
        <v>8.7229799999999997</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288</v>
      </c>
      <c r="D67" s="268"/>
      <c r="E67" s="274"/>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286</v>
      </c>
      <c r="D68" s="268"/>
      <c r="E68" s="274">
        <v>66.465999999999994</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289</v>
      </c>
      <c r="D69" s="268"/>
      <c r="E69" s="274">
        <v>6.1403999999999996</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290</v>
      </c>
      <c r="D70" s="268"/>
      <c r="E70" s="274"/>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291</v>
      </c>
      <c r="D71" s="268"/>
      <c r="E71" s="274">
        <v>142.506</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292</v>
      </c>
      <c r="D72" s="268"/>
      <c r="E72" s="274">
        <v>21.375900000000001</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293</v>
      </c>
      <c r="D73" s="268"/>
      <c r="E73" s="274"/>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294</v>
      </c>
      <c r="D74" s="268"/>
      <c r="E74" s="274">
        <v>146.44200000000001</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63"/>
      <c r="C75" s="302" t="s">
        <v>295</v>
      </c>
      <c r="D75" s="268"/>
      <c r="E75" s="274">
        <v>12.357100000000001</v>
      </c>
      <c r="F75" s="284"/>
      <c r="G75" s="284"/>
      <c r="H75" s="283"/>
      <c r="I75" s="313"/>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296</v>
      </c>
      <c r="D76" s="268"/>
      <c r="E76" s="274">
        <v>3.5095999999999998</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297</v>
      </c>
      <c r="D77" s="268"/>
      <c r="E77" s="274">
        <v>7.7840999999999996</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298</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299</v>
      </c>
      <c r="D79" s="268"/>
      <c r="E79" s="274">
        <v>-35.085999999999999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300</v>
      </c>
      <c r="D80" s="268"/>
      <c r="E80" s="274">
        <v>-5.8944999999999999</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301</v>
      </c>
      <c r="D81" s="268"/>
      <c r="E81" s="274"/>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302</v>
      </c>
      <c r="D82" s="268"/>
      <c r="E82" s="274">
        <v>17.04</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303</v>
      </c>
      <c r="D83" s="268"/>
      <c r="E83" s="274">
        <v>4.24</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304</v>
      </c>
      <c r="D84" s="268"/>
      <c r="E84" s="274">
        <v>1.85</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305</v>
      </c>
      <c r="D85" s="268"/>
      <c r="E85" s="274">
        <v>1.6935</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63"/>
      <c r="C86" s="302" t="s">
        <v>306</v>
      </c>
      <c r="D86" s="268"/>
      <c r="E86" s="274"/>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307</v>
      </c>
      <c r="D87" s="268"/>
      <c r="E87" s="274">
        <v>0.78</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59" t="s">
        <v>308</v>
      </c>
      <c r="C88" s="300"/>
      <c r="D88" s="308"/>
      <c r="E88" s="309"/>
      <c r="F88" s="310"/>
      <c r="G88" s="285"/>
      <c r="H88" s="283"/>
      <c r="I88" s="313"/>
      <c r="J88" s="32"/>
      <c r="K88" s="32"/>
      <c r="L88" s="32"/>
      <c r="M88" s="32"/>
      <c r="N88" s="32"/>
      <c r="O88" s="32"/>
      <c r="P88" s="32"/>
      <c r="Q88" s="32"/>
      <c r="R88" s="32"/>
      <c r="S88" s="32"/>
      <c r="T88" s="32"/>
      <c r="U88" s="32"/>
      <c r="V88" s="32"/>
      <c r="W88" s="32"/>
      <c r="X88" s="32"/>
      <c r="Y88" s="32"/>
      <c r="Z88" s="32"/>
      <c r="AA88" s="32"/>
      <c r="AB88" s="32"/>
      <c r="AC88" s="32">
        <v>0</v>
      </c>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11">
        <v>10</v>
      </c>
      <c r="B89" s="262" t="s">
        <v>309</v>
      </c>
      <c r="C89" s="301" t="s">
        <v>310</v>
      </c>
      <c r="D89" s="267" t="s">
        <v>235</v>
      </c>
      <c r="E89" s="273">
        <v>372.8</v>
      </c>
      <c r="F89" s="286"/>
      <c r="G89" s="284">
        <f>ROUND(E89*F89,2)</f>
        <v>0</v>
      </c>
      <c r="H89" s="283" t="s">
        <v>236</v>
      </c>
      <c r="I89" s="313" t="s">
        <v>227</v>
      </c>
      <c r="J89" s="32"/>
      <c r="K89" s="32"/>
      <c r="L89" s="32"/>
      <c r="M89" s="32"/>
      <c r="N89" s="32"/>
      <c r="O89" s="32"/>
      <c r="P89" s="32"/>
      <c r="Q89" s="32"/>
      <c r="R89" s="32"/>
      <c r="S89" s="32"/>
      <c r="T89" s="32"/>
      <c r="U89" s="32"/>
      <c r="V89" s="32"/>
      <c r="W89" s="32"/>
      <c r="X89" s="32"/>
      <c r="Y89" s="32"/>
      <c r="Z89" s="32"/>
      <c r="AA89" s="32"/>
      <c r="AB89" s="32"/>
      <c r="AC89" s="32"/>
      <c r="AD89" s="32"/>
      <c r="AE89" s="32" t="s">
        <v>228</v>
      </c>
      <c r="AF89" s="32"/>
      <c r="AG89" s="32"/>
      <c r="AH89" s="32"/>
      <c r="AI89" s="32"/>
      <c r="AJ89" s="32"/>
      <c r="AK89" s="32"/>
      <c r="AL89" s="32"/>
      <c r="AM89" s="32">
        <v>15</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311</v>
      </c>
      <c r="D90" s="268"/>
      <c r="E90" s="274">
        <v>372.8</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11">
        <v>11</v>
      </c>
      <c r="B91" s="262" t="s">
        <v>312</v>
      </c>
      <c r="C91" s="301" t="s">
        <v>313</v>
      </c>
      <c r="D91" s="267" t="s">
        <v>235</v>
      </c>
      <c r="E91" s="273">
        <v>233</v>
      </c>
      <c r="F91" s="286"/>
      <c r="G91" s="284">
        <f>ROUND(E91*F91,2)</f>
        <v>0</v>
      </c>
      <c r="H91" s="283" t="s">
        <v>236</v>
      </c>
      <c r="I91" s="313" t="s">
        <v>227</v>
      </c>
      <c r="J91" s="32"/>
      <c r="K91" s="32"/>
      <c r="L91" s="32"/>
      <c r="M91" s="32"/>
      <c r="N91" s="32"/>
      <c r="O91" s="32"/>
      <c r="P91" s="32"/>
      <c r="Q91" s="32"/>
      <c r="R91" s="32"/>
      <c r="S91" s="32"/>
      <c r="T91" s="32"/>
      <c r="U91" s="32"/>
      <c r="V91" s="32"/>
      <c r="W91" s="32"/>
      <c r="X91" s="32"/>
      <c r="Y91" s="32"/>
      <c r="Z91" s="32"/>
      <c r="AA91" s="32"/>
      <c r="AB91" s="32"/>
      <c r="AC91" s="32"/>
      <c r="AD91" s="32"/>
      <c r="AE91" s="32" t="s">
        <v>228</v>
      </c>
      <c r="AF91" s="32"/>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314</v>
      </c>
      <c r="D92" s="268"/>
      <c r="E92" s="274">
        <v>233</v>
      </c>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ht="20.399999999999999" outlineLevel="1">
      <c r="A93" s="311">
        <v>12</v>
      </c>
      <c r="B93" s="262" t="s">
        <v>315</v>
      </c>
      <c r="C93" s="301" t="s">
        <v>316</v>
      </c>
      <c r="D93" s="267" t="s">
        <v>235</v>
      </c>
      <c r="E93" s="273">
        <v>256.3</v>
      </c>
      <c r="F93" s="286"/>
      <c r="G93" s="284">
        <f>ROUND(E93*F93,2)</f>
        <v>0</v>
      </c>
      <c r="H93" s="283" t="s">
        <v>317</v>
      </c>
      <c r="I93" s="313" t="s">
        <v>227</v>
      </c>
      <c r="J93" s="32"/>
      <c r="K93" s="32"/>
      <c r="L93" s="32"/>
      <c r="M93" s="32"/>
      <c r="N93" s="32"/>
      <c r="O93" s="32"/>
      <c r="P93" s="32"/>
      <c r="Q93" s="32"/>
      <c r="R93" s="32"/>
      <c r="S93" s="32"/>
      <c r="T93" s="32"/>
      <c r="U93" s="32"/>
      <c r="V93" s="32"/>
      <c r="W93" s="32"/>
      <c r="X93" s="32"/>
      <c r="Y93" s="32"/>
      <c r="Z93" s="32"/>
      <c r="AA93" s="32"/>
      <c r="AB93" s="32"/>
      <c r="AC93" s="32"/>
      <c r="AD93" s="32"/>
      <c r="AE93" s="32" t="s">
        <v>228</v>
      </c>
      <c r="AF93" s="32"/>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318</v>
      </c>
      <c r="D94" s="268"/>
      <c r="E94" s="274">
        <v>256.3</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59" t="s">
        <v>319</v>
      </c>
      <c r="C95" s="300"/>
      <c r="D95" s="308"/>
      <c r="E95" s="309"/>
      <c r="F95" s="310"/>
      <c r="G95" s="285"/>
      <c r="H95" s="283"/>
      <c r="I95" s="313"/>
      <c r="J95" s="32"/>
      <c r="K95" s="32"/>
      <c r="L95" s="32"/>
      <c r="M95" s="32"/>
      <c r="N95" s="32"/>
      <c r="O95" s="32"/>
      <c r="P95" s="32"/>
      <c r="Q95" s="32"/>
      <c r="R95" s="32"/>
      <c r="S95" s="32"/>
      <c r="T95" s="32"/>
      <c r="U95" s="32"/>
      <c r="V95" s="32"/>
      <c r="W95" s="32"/>
      <c r="X95" s="32"/>
      <c r="Y95" s="32"/>
      <c r="Z95" s="32"/>
      <c r="AA95" s="32"/>
      <c r="AB95" s="32"/>
      <c r="AC95" s="32">
        <v>0</v>
      </c>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59" t="s">
        <v>320</v>
      </c>
      <c r="C96" s="300"/>
      <c r="D96" s="308"/>
      <c r="E96" s="309"/>
      <c r="F96" s="310"/>
      <c r="G96" s="285"/>
      <c r="H96" s="283"/>
      <c r="I96" s="313"/>
      <c r="J96" s="32"/>
      <c r="K96" s="32"/>
      <c r="L96" s="32"/>
      <c r="M96" s="32"/>
      <c r="N96" s="32"/>
      <c r="O96" s="32"/>
      <c r="P96" s="32"/>
      <c r="Q96" s="32"/>
      <c r="R96" s="32"/>
      <c r="S96" s="32"/>
      <c r="T96" s="32"/>
      <c r="U96" s="32"/>
      <c r="V96" s="32"/>
      <c r="W96" s="32"/>
      <c r="X96" s="32"/>
      <c r="Y96" s="32"/>
      <c r="Z96" s="32"/>
      <c r="AA96" s="32"/>
      <c r="AB96" s="32"/>
      <c r="AC96" s="32"/>
      <c r="AD96" s="32"/>
      <c r="AE96" s="32" t="s">
        <v>222</v>
      </c>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11">
        <v>13</v>
      </c>
      <c r="B97" s="262" t="s">
        <v>321</v>
      </c>
      <c r="C97" s="301" t="s">
        <v>322</v>
      </c>
      <c r="D97" s="267" t="s">
        <v>235</v>
      </c>
      <c r="E97" s="273">
        <v>20.225999999999999</v>
      </c>
      <c r="F97" s="286"/>
      <c r="G97" s="284">
        <f>ROUND(E97*F97,2)</f>
        <v>0</v>
      </c>
      <c r="H97" s="283" t="s">
        <v>236</v>
      </c>
      <c r="I97" s="313" t="s">
        <v>257</v>
      </c>
      <c r="J97" s="32"/>
      <c r="K97" s="32"/>
      <c r="L97" s="32"/>
      <c r="M97" s="32"/>
      <c r="N97" s="32"/>
      <c r="O97" s="32"/>
      <c r="P97" s="32"/>
      <c r="Q97" s="32"/>
      <c r="R97" s="32"/>
      <c r="S97" s="32"/>
      <c r="T97" s="32"/>
      <c r="U97" s="32"/>
      <c r="V97" s="32"/>
      <c r="W97" s="32"/>
      <c r="X97" s="32"/>
      <c r="Y97" s="32"/>
      <c r="Z97" s="32"/>
      <c r="AA97" s="32"/>
      <c r="AB97" s="32"/>
      <c r="AC97" s="32"/>
      <c r="AD97" s="32"/>
      <c r="AE97" s="32" t="s">
        <v>258</v>
      </c>
      <c r="AF97" s="32" t="s">
        <v>259</v>
      </c>
      <c r="AG97" s="32"/>
      <c r="AH97" s="32"/>
      <c r="AI97" s="32"/>
      <c r="AJ97" s="32"/>
      <c r="AK97" s="32"/>
      <c r="AL97" s="32"/>
      <c r="AM97" s="32">
        <v>15</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323</v>
      </c>
      <c r="D98" s="268"/>
      <c r="E98" s="274"/>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2" t="s">
        <v>324</v>
      </c>
      <c r="D99" s="268"/>
      <c r="E99" s="274">
        <v>20.225999999999999</v>
      </c>
      <c r="F99" s="284"/>
      <c r="G99" s="284"/>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59" t="s">
        <v>325</v>
      </c>
      <c r="C100" s="300"/>
      <c r="D100" s="308"/>
      <c r="E100" s="309"/>
      <c r="F100" s="310"/>
      <c r="G100" s="285"/>
      <c r="H100" s="283"/>
      <c r="I100" s="313"/>
      <c r="J100" s="32"/>
      <c r="K100" s="32"/>
      <c r="L100" s="32"/>
      <c r="M100" s="32"/>
      <c r="N100" s="32"/>
      <c r="O100" s="32"/>
      <c r="P100" s="32"/>
      <c r="Q100" s="32"/>
      <c r="R100" s="32"/>
      <c r="S100" s="32"/>
      <c r="T100" s="32"/>
      <c r="U100" s="32"/>
      <c r="V100" s="32"/>
      <c r="W100" s="32"/>
      <c r="X100" s="32"/>
      <c r="Y100" s="32"/>
      <c r="Z100" s="32"/>
      <c r="AA100" s="32"/>
      <c r="AB100" s="32"/>
      <c r="AC100" s="32">
        <v>0</v>
      </c>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ht="21" outlineLevel="1">
      <c r="A101" s="307"/>
      <c r="B101" s="259" t="s">
        <v>231</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251" t="str">
        <f>B101</f>
        <v>nanesení lepicího tmelu na izolační desky, nalepení desek, zajištění talířovými hmoždinkami (6 ks/m2), přebroušení desek, natažení stěrky, vtlačení výztužné tkaniny (1,15 m2/m2), přehlazení stěrky. Další vrstvy podle popisu položky.</v>
      </c>
      <c r="BA101" s="32"/>
      <c r="BB101" s="32"/>
      <c r="BC101" s="32"/>
      <c r="BD101" s="32"/>
      <c r="BE101" s="32"/>
      <c r="BF101" s="32"/>
      <c r="BG101" s="32"/>
      <c r="BH101" s="32"/>
    </row>
    <row r="102" spans="1:60" outlineLevel="1">
      <c r="A102" s="307"/>
      <c r="B102" s="259" t="s">
        <v>326</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t="s">
        <v>222</v>
      </c>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11">
        <v>14</v>
      </c>
      <c r="B103" s="262" t="s">
        <v>327</v>
      </c>
      <c r="C103" s="301" t="s">
        <v>328</v>
      </c>
      <c r="D103" s="267" t="s">
        <v>235</v>
      </c>
      <c r="E103" s="273">
        <v>0.5</v>
      </c>
      <c r="F103" s="286"/>
      <c r="G103" s="284">
        <f>ROUND(E103*F103,2)</f>
        <v>0</v>
      </c>
      <c r="H103" s="283" t="s">
        <v>236</v>
      </c>
      <c r="I103" s="313" t="s">
        <v>227</v>
      </c>
      <c r="J103" s="32"/>
      <c r="K103" s="32"/>
      <c r="L103" s="32"/>
      <c r="M103" s="32"/>
      <c r="N103" s="32"/>
      <c r="O103" s="32"/>
      <c r="P103" s="32"/>
      <c r="Q103" s="32"/>
      <c r="R103" s="32"/>
      <c r="S103" s="32"/>
      <c r="T103" s="32"/>
      <c r="U103" s="32"/>
      <c r="V103" s="32"/>
      <c r="W103" s="32"/>
      <c r="X103" s="32"/>
      <c r="Y103" s="32"/>
      <c r="Z103" s="32"/>
      <c r="AA103" s="32"/>
      <c r="AB103" s="32"/>
      <c r="AC103" s="32"/>
      <c r="AD103" s="32"/>
      <c r="AE103" s="32" t="s">
        <v>228</v>
      </c>
      <c r="AF103" s="32"/>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329</v>
      </c>
      <c r="D104" s="268"/>
      <c r="E104" s="274">
        <v>0.5</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11">
        <v>15</v>
      </c>
      <c r="B105" s="262" t="s">
        <v>330</v>
      </c>
      <c r="C105" s="301" t="s">
        <v>331</v>
      </c>
      <c r="D105" s="267" t="s">
        <v>235</v>
      </c>
      <c r="E105" s="273">
        <v>59.714030000000001</v>
      </c>
      <c r="F105" s="286"/>
      <c r="G105" s="284">
        <f>ROUND(E105*F105,2)</f>
        <v>0</v>
      </c>
      <c r="H105" s="283" t="s">
        <v>236</v>
      </c>
      <c r="I105" s="313" t="s">
        <v>227</v>
      </c>
      <c r="J105" s="32"/>
      <c r="K105" s="32"/>
      <c r="L105" s="32"/>
      <c r="M105" s="32"/>
      <c r="N105" s="32"/>
      <c r="O105" s="32"/>
      <c r="P105" s="32"/>
      <c r="Q105" s="32"/>
      <c r="R105" s="32"/>
      <c r="S105" s="32"/>
      <c r="T105" s="32"/>
      <c r="U105" s="32"/>
      <c r="V105" s="32"/>
      <c r="W105" s="32"/>
      <c r="X105" s="32"/>
      <c r="Y105" s="32"/>
      <c r="Z105" s="32"/>
      <c r="AA105" s="32"/>
      <c r="AB105" s="32"/>
      <c r="AC105" s="32"/>
      <c r="AD105" s="32"/>
      <c r="AE105" s="32" t="s">
        <v>228</v>
      </c>
      <c r="AF105" s="32"/>
      <c r="AG105" s="32"/>
      <c r="AH105" s="32"/>
      <c r="AI105" s="32"/>
      <c r="AJ105" s="32"/>
      <c r="AK105" s="32"/>
      <c r="AL105" s="32"/>
      <c r="AM105" s="32">
        <v>15</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285</v>
      </c>
      <c r="D106" s="268"/>
      <c r="E106" s="274"/>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63"/>
      <c r="C107" s="302" t="s">
        <v>332</v>
      </c>
      <c r="D107" s="268"/>
      <c r="E107" s="274">
        <v>9.0610800000000005</v>
      </c>
      <c r="F107" s="284"/>
      <c r="G107" s="284"/>
      <c r="H107" s="283"/>
      <c r="I107" s="31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288</v>
      </c>
      <c r="D108" s="268"/>
      <c r="E108" s="274"/>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2" t="s">
        <v>333</v>
      </c>
      <c r="D109" s="268"/>
      <c r="E109" s="274">
        <v>6.3784000000000001</v>
      </c>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63"/>
      <c r="C110" s="302" t="s">
        <v>290</v>
      </c>
      <c r="D110" s="268"/>
      <c r="E110" s="274"/>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334</v>
      </c>
      <c r="D111" s="268"/>
      <c r="E111" s="274">
        <v>21.753900000000002</v>
      </c>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293</v>
      </c>
      <c r="D112" s="268"/>
      <c r="E112" s="274"/>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2" t="s">
        <v>335</v>
      </c>
      <c r="D113" s="268"/>
      <c r="E113" s="274">
        <v>12.6111</v>
      </c>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296</v>
      </c>
      <c r="D114" s="268"/>
      <c r="E114" s="274">
        <v>3.5095999999999998</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336</v>
      </c>
      <c r="D115" s="268"/>
      <c r="E115" s="274">
        <v>7.9461000000000004</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2" t="s">
        <v>298</v>
      </c>
      <c r="D116" s="268"/>
      <c r="E116" s="274"/>
      <c r="F116" s="284"/>
      <c r="G116" s="284"/>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337</v>
      </c>
      <c r="D117" s="268"/>
      <c r="E117" s="274">
        <v>-1.5461499999999999</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59" t="s">
        <v>338</v>
      </c>
      <c r="C118" s="300"/>
      <c r="D118" s="308"/>
      <c r="E118" s="309"/>
      <c r="F118" s="310"/>
      <c r="G118" s="285"/>
      <c r="H118" s="283"/>
      <c r="I118" s="313"/>
      <c r="J118" s="32"/>
      <c r="K118" s="32"/>
      <c r="L118" s="32"/>
      <c r="M118" s="32"/>
      <c r="N118" s="32"/>
      <c r="O118" s="32"/>
      <c r="P118" s="32"/>
      <c r="Q118" s="32"/>
      <c r="R118" s="32"/>
      <c r="S118" s="32"/>
      <c r="T118" s="32"/>
      <c r="U118" s="32"/>
      <c r="V118" s="32"/>
      <c r="W118" s="32"/>
      <c r="X118" s="32"/>
      <c r="Y118" s="32"/>
      <c r="Z118" s="32"/>
      <c r="AA118" s="32"/>
      <c r="AB118" s="32"/>
      <c r="AC118" s="32">
        <v>0</v>
      </c>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21" outlineLevel="1">
      <c r="A119" s="307"/>
      <c r="B119" s="259" t="s">
        <v>339</v>
      </c>
      <c r="C119" s="300"/>
      <c r="D119" s="308"/>
      <c r="E119" s="309"/>
      <c r="F119" s="310"/>
      <c r="G119" s="285"/>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251" t="str">
        <f>B119</f>
        <v>nanesení lepicího tmelu na izolační desky, nalepení desek, přebroušení desek z polystyrénu, natažení stěrky, vtlačení výztužné tkaniny, přehlazení stěrky. Další vrstvy podle popisu položky.</v>
      </c>
      <c r="BA119" s="32"/>
      <c r="BB119" s="32"/>
      <c r="BC119" s="32"/>
      <c r="BD119" s="32"/>
      <c r="BE119" s="32"/>
      <c r="BF119" s="32"/>
      <c r="BG119" s="32"/>
      <c r="BH119" s="32"/>
    </row>
    <row r="120" spans="1:60" outlineLevel="1">
      <c r="A120" s="307"/>
      <c r="B120" s="259" t="s">
        <v>340</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t="s">
        <v>222</v>
      </c>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11">
        <v>16</v>
      </c>
      <c r="B121" s="262" t="s">
        <v>341</v>
      </c>
      <c r="C121" s="301" t="s">
        <v>342</v>
      </c>
      <c r="D121" s="267" t="s">
        <v>235</v>
      </c>
      <c r="E121" s="273">
        <v>15.843999999999999</v>
      </c>
      <c r="F121" s="286"/>
      <c r="G121" s="284">
        <f>ROUND(E121*F121,2)</f>
        <v>0</v>
      </c>
      <c r="H121" s="283" t="s">
        <v>236</v>
      </c>
      <c r="I121" s="313" t="s">
        <v>227</v>
      </c>
      <c r="J121" s="32"/>
      <c r="K121" s="32"/>
      <c r="L121" s="32"/>
      <c r="M121" s="32"/>
      <c r="N121" s="32"/>
      <c r="O121" s="32"/>
      <c r="P121" s="32"/>
      <c r="Q121" s="32"/>
      <c r="R121" s="32"/>
      <c r="S121" s="32"/>
      <c r="T121" s="32"/>
      <c r="U121" s="32"/>
      <c r="V121" s="32"/>
      <c r="W121" s="32"/>
      <c r="X121" s="32"/>
      <c r="Y121" s="32"/>
      <c r="Z121" s="32"/>
      <c r="AA121" s="32"/>
      <c r="AB121" s="32"/>
      <c r="AC121" s="32"/>
      <c r="AD121" s="32"/>
      <c r="AE121" s="32" t="s">
        <v>228</v>
      </c>
      <c r="AF121" s="32"/>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2" t="s">
        <v>343</v>
      </c>
      <c r="D122" s="268"/>
      <c r="E122" s="274"/>
      <c r="F122" s="284"/>
      <c r="G122" s="284"/>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344</v>
      </c>
      <c r="D123" s="268"/>
      <c r="E123" s="274">
        <v>1.284</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63"/>
      <c r="C124" s="302" t="s">
        <v>345</v>
      </c>
      <c r="D124" s="268"/>
      <c r="E124" s="274">
        <v>9.8000000000000007</v>
      </c>
      <c r="F124" s="284"/>
      <c r="G124" s="284"/>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2" t="s">
        <v>346</v>
      </c>
      <c r="D125" s="268"/>
      <c r="E125" s="274">
        <v>3.36</v>
      </c>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63"/>
      <c r="C126" s="302" t="s">
        <v>347</v>
      </c>
      <c r="D126" s="268"/>
      <c r="E126" s="274">
        <v>1.4</v>
      </c>
      <c r="F126" s="284"/>
      <c r="G126" s="284"/>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59" t="s">
        <v>348</v>
      </c>
      <c r="C127" s="300"/>
      <c r="D127" s="308"/>
      <c r="E127" s="309"/>
      <c r="F127" s="310"/>
      <c r="G127" s="285"/>
      <c r="H127" s="283"/>
      <c r="I127" s="313"/>
      <c r="J127" s="32"/>
      <c r="K127" s="32"/>
      <c r="L127" s="32"/>
      <c r="M127" s="32"/>
      <c r="N127" s="32"/>
      <c r="O127" s="32"/>
      <c r="P127" s="32"/>
      <c r="Q127" s="32"/>
      <c r="R127" s="32"/>
      <c r="S127" s="32"/>
      <c r="T127" s="32"/>
      <c r="U127" s="32"/>
      <c r="V127" s="32"/>
      <c r="W127" s="32"/>
      <c r="X127" s="32"/>
      <c r="Y127" s="32"/>
      <c r="Z127" s="32"/>
      <c r="AA127" s="32"/>
      <c r="AB127" s="32"/>
      <c r="AC127" s="32">
        <v>0</v>
      </c>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ht="21" outlineLevel="1">
      <c r="A128" s="307"/>
      <c r="B128" s="259" t="s">
        <v>349</v>
      </c>
      <c r="C128" s="300"/>
      <c r="D128" s="308"/>
      <c r="E128" s="309"/>
      <c r="F128" s="310"/>
      <c r="G128" s="285"/>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t="s">
        <v>222</v>
      </c>
      <c r="AF128" s="32"/>
      <c r="AG128" s="32"/>
      <c r="AH128" s="32"/>
      <c r="AI128" s="32"/>
      <c r="AJ128" s="32"/>
      <c r="AK128" s="32"/>
      <c r="AL128" s="32"/>
      <c r="AM128" s="32"/>
      <c r="AN128" s="32"/>
      <c r="AO128" s="32"/>
      <c r="AP128" s="32"/>
      <c r="AQ128" s="32"/>
      <c r="AR128" s="32"/>
      <c r="AS128" s="32"/>
      <c r="AT128" s="32"/>
      <c r="AU128" s="32"/>
      <c r="AV128" s="32"/>
      <c r="AW128" s="32"/>
      <c r="AX128" s="32"/>
      <c r="AY128" s="32"/>
      <c r="AZ128" s="251" t="str">
        <f>B128</f>
        <v>nanesení lepicího tmelu na izolační desky, nalepení desek, natažení stěrky, vtlačení výztužné tkaniny (1,15 m2/m2) a přehlazení stěrky. Položka obsahuje  5,0 m parapetních lišt na m2.</v>
      </c>
      <c r="BA128" s="32"/>
      <c r="BB128" s="32"/>
      <c r="BC128" s="32"/>
      <c r="BD128" s="32"/>
      <c r="BE128" s="32"/>
      <c r="BF128" s="32"/>
      <c r="BG128" s="32"/>
      <c r="BH128" s="32"/>
    </row>
    <row r="129" spans="1:60" outlineLevel="1">
      <c r="A129" s="311">
        <v>17</v>
      </c>
      <c r="B129" s="262" t="s">
        <v>350</v>
      </c>
      <c r="C129" s="301" t="s">
        <v>351</v>
      </c>
      <c r="D129" s="267" t="s">
        <v>235</v>
      </c>
      <c r="E129" s="273">
        <v>19.274000000000001</v>
      </c>
      <c r="F129" s="286"/>
      <c r="G129" s="284">
        <f>ROUND(E129*F129,2)</f>
        <v>0</v>
      </c>
      <c r="H129" s="283" t="s">
        <v>236</v>
      </c>
      <c r="I129" s="313" t="s">
        <v>227</v>
      </c>
      <c r="J129" s="32"/>
      <c r="K129" s="32"/>
      <c r="L129" s="32"/>
      <c r="M129" s="32"/>
      <c r="N129" s="32"/>
      <c r="O129" s="32"/>
      <c r="P129" s="32"/>
      <c r="Q129" s="32"/>
      <c r="R129" s="32"/>
      <c r="S129" s="32"/>
      <c r="T129" s="32"/>
      <c r="U129" s="32"/>
      <c r="V129" s="32"/>
      <c r="W129" s="32"/>
      <c r="X129" s="32"/>
      <c r="Y129" s="32"/>
      <c r="Z129" s="32"/>
      <c r="AA129" s="32"/>
      <c r="AB129" s="32"/>
      <c r="AC129" s="32"/>
      <c r="AD129" s="32"/>
      <c r="AE129" s="32" t="s">
        <v>228</v>
      </c>
      <c r="AF129" s="32"/>
      <c r="AG129" s="32"/>
      <c r="AH129" s="32"/>
      <c r="AI129" s="32"/>
      <c r="AJ129" s="32"/>
      <c r="AK129" s="32"/>
      <c r="AL129" s="32"/>
      <c r="AM129" s="32">
        <v>15</v>
      </c>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63"/>
      <c r="C130" s="302" t="s">
        <v>352</v>
      </c>
      <c r="D130" s="268"/>
      <c r="E130" s="274"/>
      <c r="F130" s="284"/>
      <c r="G130" s="284"/>
      <c r="H130" s="283"/>
      <c r="I130" s="313"/>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63"/>
      <c r="C131" s="302" t="s">
        <v>353</v>
      </c>
      <c r="D131" s="268"/>
      <c r="E131" s="274">
        <v>6.44</v>
      </c>
      <c r="F131" s="284"/>
      <c r="G131" s="284"/>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63"/>
      <c r="C132" s="302" t="s">
        <v>354</v>
      </c>
      <c r="D132" s="268"/>
      <c r="E132" s="274"/>
      <c r="F132" s="284"/>
      <c r="G132" s="284"/>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63"/>
      <c r="C133" s="302" t="s">
        <v>355</v>
      </c>
      <c r="D133" s="268"/>
      <c r="E133" s="274">
        <v>12.834</v>
      </c>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59" t="s">
        <v>230</v>
      </c>
      <c r="C134" s="300"/>
      <c r="D134" s="308"/>
      <c r="E134" s="309"/>
      <c r="F134" s="310"/>
      <c r="G134" s="285"/>
      <c r="H134" s="283"/>
      <c r="I134" s="313"/>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ht="21" outlineLevel="1">
      <c r="A135" s="307"/>
      <c r="B135" s="259" t="s">
        <v>231</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251" t="str">
        <f>B135</f>
        <v>nanesení lepicího tmelu na izolační desky, nalepení desek, zajištění talířovými hmoždinkami (6 ks/m2), přebroušení desek, natažení stěrky, vtlačení výztužné tkaniny (1,15 m2/m2), přehlazení stěrky. Další vrstvy podle popisu položky.</v>
      </c>
      <c r="BA135" s="32"/>
      <c r="BB135" s="32"/>
      <c r="BC135" s="32"/>
      <c r="BD135" s="32"/>
      <c r="BE135" s="32"/>
      <c r="BF135" s="32"/>
      <c r="BG135" s="32"/>
      <c r="BH135" s="32"/>
    </row>
    <row r="136" spans="1:60" outlineLevel="1">
      <c r="A136" s="307"/>
      <c r="B136" s="259" t="s">
        <v>232</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c r="AD136" s="32"/>
      <c r="AE136" s="32" t="s">
        <v>222</v>
      </c>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20.399999999999999" outlineLevel="1">
      <c r="A137" s="311">
        <v>18</v>
      </c>
      <c r="B137" s="262" t="s">
        <v>356</v>
      </c>
      <c r="C137" s="301" t="s">
        <v>357</v>
      </c>
      <c r="D137" s="267" t="s">
        <v>235</v>
      </c>
      <c r="E137" s="273">
        <v>0.76</v>
      </c>
      <c r="F137" s="286"/>
      <c r="G137" s="284">
        <f>ROUND(E137*F137,2)</f>
        <v>0</v>
      </c>
      <c r="H137" s="283" t="s">
        <v>236</v>
      </c>
      <c r="I137" s="313" t="s">
        <v>257</v>
      </c>
      <c r="J137" s="32"/>
      <c r="K137" s="32"/>
      <c r="L137" s="32"/>
      <c r="M137" s="32"/>
      <c r="N137" s="32"/>
      <c r="O137" s="32"/>
      <c r="P137" s="32"/>
      <c r="Q137" s="32"/>
      <c r="R137" s="32"/>
      <c r="S137" s="32"/>
      <c r="T137" s="32"/>
      <c r="U137" s="32"/>
      <c r="V137" s="32"/>
      <c r="W137" s="32"/>
      <c r="X137" s="32"/>
      <c r="Y137" s="32"/>
      <c r="Z137" s="32"/>
      <c r="AA137" s="32"/>
      <c r="AB137" s="32"/>
      <c r="AC137" s="32"/>
      <c r="AD137" s="32"/>
      <c r="AE137" s="32" t="s">
        <v>258</v>
      </c>
      <c r="AF137" s="32" t="s">
        <v>259</v>
      </c>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358</v>
      </c>
      <c r="D138" s="268"/>
      <c r="E138" s="274">
        <v>0.76</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59" t="s">
        <v>245</v>
      </c>
      <c r="C139" s="300"/>
      <c r="D139" s="308"/>
      <c r="E139" s="309"/>
      <c r="F139" s="310"/>
      <c r="G139" s="285"/>
      <c r="H139" s="283"/>
      <c r="I139" s="313"/>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1">
        <v>19</v>
      </c>
      <c r="B140" s="262" t="s">
        <v>246</v>
      </c>
      <c r="C140" s="301" t="s">
        <v>247</v>
      </c>
      <c r="D140" s="267" t="s">
        <v>235</v>
      </c>
      <c r="E140" s="273">
        <v>0.76</v>
      </c>
      <c r="F140" s="286"/>
      <c r="G140" s="284">
        <f>ROUND(E140*F140,2)</f>
        <v>0</v>
      </c>
      <c r="H140" s="283" t="s">
        <v>236</v>
      </c>
      <c r="I140" s="313" t="s">
        <v>227</v>
      </c>
      <c r="J140" s="32"/>
      <c r="K140" s="32"/>
      <c r="L140" s="32"/>
      <c r="M140" s="32"/>
      <c r="N140" s="32"/>
      <c r="O140" s="32"/>
      <c r="P140" s="32"/>
      <c r="Q140" s="32"/>
      <c r="R140" s="32"/>
      <c r="S140" s="32"/>
      <c r="T140" s="32"/>
      <c r="U140" s="32"/>
      <c r="V140" s="32"/>
      <c r="W140" s="32"/>
      <c r="X140" s="32"/>
      <c r="Y140" s="32"/>
      <c r="Z140" s="32"/>
      <c r="AA140" s="32"/>
      <c r="AB140" s="32"/>
      <c r="AC140" s="32"/>
      <c r="AD140" s="32"/>
      <c r="AE140" s="32" t="s">
        <v>228</v>
      </c>
      <c r="AF140" s="32"/>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ht="21" outlineLevel="1">
      <c r="A141" s="307"/>
      <c r="B141" s="263"/>
      <c r="C141" s="303" t="s">
        <v>248</v>
      </c>
      <c r="D141" s="269"/>
      <c r="E141" s="275"/>
      <c r="F141" s="289"/>
      <c r="G141" s="290"/>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251" t="str">
        <f>C141</f>
        <v>Nanesení lepicího tmelu na izolační desky, nalepení desek, zajištění talířovými hmoždinkami (6 ks/m2), natažení stěrky, vtlačení výztužné tkaniny (1,15 m2/m2), rohových lišt (0,14 m/m2), přehlazení stěrky, nanesení druhé vyrovnávací stěrky.</v>
      </c>
      <c r="BB141" s="32"/>
      <c r="BC141" s="32"/>
      <c r="BD141" s="32"/>
      <c r="BE141" s="32"/>
      <c r="BF141" s="32"/>
      <c r="BG141" s="32"/>
      <c r="BH141" s="32"/>
    </row>
    <row r="142" spans="1:60" outlineLevel="1">
      <c r="A142" s="307"/>
      <c r="B142" s="263"/>
      <c r="C142" s="303" t="s">
        <v>249</v>
      </c>
      <c r="D142" s="269"/>
      <c r="E142" s="275"/>
      <c r="F142" s="289"/>
      <c r="G142" s="290"/>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251" t="str">
        <f>C142</f>
        <v>Bez dodávky materiálu.</v>
      </c>
      <c r="BB142" s="32"/>
      <c r="BC142" s="32"/>
      <c r="BD142" s="32"/>
      <c r="BE142" s="32"/>
      <c r="BF142" s="32"/>
      <c r="BG142" s="32"/>
      <c r="BH142" s="32"/>
    </row>
    <row r="143" spans="1:60" outlineLevel="1">
      <c r="A143" s="307"/>
      <c r="B143" s="263"/>
      <c r="C143" s="302" t="s">
        <v>359</v>
      </c>
      <c r="D143" s="268"/>
      <c r="E143" s="274">
        <v>0.76</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59" t="s">
        <v>230</v>
      </c>
      <c r="C144" s="300"/>
      <c r="D144" s="308"/>
      <c r="E144" s="309"/>
      <c r="F144" s="310"/>
      <c r="G144" s="285"/>
      <c r="H144" s="283"/>
      <c r="I144" s="313"/>
      <c r="J144" s="32"/>
      <c r="K144" s="32"/>
      <c r="L144" s="32"/>
      <c r="M144" s="32"/>
      <c r="N144" s="32"/>
      <c r="O144" s="32"/>
      <c r="P144" s="32"/>
      <c r="Q144" s="32"/>
      <c r="R144" s="32"/>
      <c r="S144" s="32"/>
      <c r="T144" s="32"/>
      <c r="U144" s="32"/>
      <c r="V144" s="32"/>
      <c r="W144" s="32"/>
      <c r="X144" s="32"/>
      <c r="Y144" s="32"/>
      <c r="Z144" s="32"/>
      <c r="AA144" s="32"/>
      <c r="AB144" s="32"/>
      <c r="AC144" s="32">
        <v>0</v>
      </c>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ht="21" outlineLevel="1">
      <c r="A145" s="307"/>
      <c r="B145" s="259" t="s">
        <v>231</v>
      </c>
      <c r="C145" s="300"/>
      <c r="D145" s="308"/>
      <c r="E145" s="309"/>
      <c r="F145" s="310"/>
      <c r="G145" s="285"/>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251" t="str">
        <f>B145</f>
        <v>nanesení lepicího tmelu na izolační desky, nalepení desek, zajištění talířovými hmoždinkami (6 ks/m2), přebroušení desek, natažení stěrky, vtlačení výztužné tkaniny (1,15 m2/m2), přehlazení stěrky. Další vrstvy podle popisu položky.</v>
      </c>
      <c r="BA145" s="32"/>
      <c r="BB145" s="32"/>
      <c r="BC145" s="32"/>
      <c r="BD145" s="32"/>
      <c r="BE145" s="32"/>
      <c r="BF145" s="32"/>
      <c r="BG145" s="32"/>
      <c r="BH145" s="32"/>
    </row>
    <row r="146" spans="1:60" outlineLevel="1">
      <c r="A146" s="307"/>
      <c r="B146" s="259" t="s">
        <v>232</v>
      </c>
      <c r="C146" s="300"/>
      <c r="D146" s="308"/>
      <c r="E146" s="309"/>
      <c r="F146" s="310"/>
      <c r="G146" s="285"/>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t="s">
        <v>222</v>
      </c>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ht="20.399999999999999" outlineLevel="1">
      <c r="A147" s="311">
        <v>20</v>
      </c>
      <c r="B147" s="262" t="s">
        <v>360</v>
      </c>
      <c r="C147" s="301" t="s">
        <v>361</v>
      </c>
      <c r="D147" s="267" t="s">
        <v>235</v>
      </c>
      <c r="E147" s="273">
        <v>373.79185000000001</v>
      </c>
      <c r="F147" s="286"/>
      <c r="G147" s="284">
        <f>ROUND(E147*F147,2)</f>
        <v>0</v>
      </c>
      <c r="H147" s="283" t="s">
        <v>236</v>
      </c>
      <c r="I147" s="313" t="s">
        <v>227</v>
      </c>
      <c r="J147" s="32"/>
      <c r="K147" s="32"/>
      <c r="L147" s="32"/>
      <c r="M147" s="32"/>
      <c r="N147" s="32"/>
      <c r="O147" s="32"/>
      <c r="P147" s="32"/>
      <c r="Q147" s="32"/>
      <c r="R147" s="32"/>
      <c r="S147" s="32"/>
      <c r="T147" s="32"/>
      <c r="U147" s="32"/>
      <c r="V147" s="32"/>
      <c r="W147" s="32"/>
      <c r="X147" s="32"/>
      <c r="Y147" s="32"/>
      <c r="Z147" s="32"/>
      <c r="AA147" s="32"/>
      <c r="AB147" s="32"/>
      <c r="AC147" s="32"/>
      <c r="AD147" s="32"/>
      <c r="AE147" s="32" t="s">
        <v>228</v>
      </c>
      <c r="AF147" s="32"/>
      <c r="AG147" s="32"/>
      <c r="AH147" s="32"/>
      <c r="AI147" s="32"/>
      <c r="AJ147" s="32"/>
      <c r="AK147" s="32"/>
      <c r="AL147" s="32"/>
      <c r="AM147" s="32">
        <v>15</v>
      </c>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63"/>
      <c r="C148" s="303" t="s">
        <v>237</v>
      </c>
      <c r="D148" s="269"/>
      <c r="E148" s="275"/>
      <c r="F148" s="289"/>
      <c r="G148" s="290"/>
      <c r="H148" s="283"/>
      <c r="I148" s="313"/>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251" t="str">
        <f>C148</f>
        <v>Položka neobsahuje kontaktní nátěr a povrchovou úpravu omítkou.</v>
      </c>
      <c r="BB148" s="32"/>
      <c r="BC148" s="32"/>
      <c r="BD148" s="32"/>
      <c r="BE148" s="32"/>
      <c r="BF148" s="32"/>
      <c r="BG148" s="32"/>
      <c r="BH148" s="32"/>
    </row>
    <row r="149" spans="1:60" outlineLevel="1">
      <c r="A149" s="307"/>
      <c r="B149" s="263"/>
      <c r="C149" s="302" t="s">
        <v>285</v>
      </c>
      <c r="D149" s="268"/>
      <c r="E149" s="274"/>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63"/>
      <c r="C150" s="302" t="s">
        <v>362</v>
      </c>
      <c r="D150" s="268"/>
      <c r="E150" s="274">
        <v>65.989999999999995</v>
      </c>
      <c r="F150" s="284"/>
      <c r="G150" s="284"/>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63"/>
      <c r="C151" s="302" t="s">
        <v>288</v>
      </c>
      <c r="D151" s="268"/>
      <c r="E151" s="274"/>
      <c r="F151" s="284"/>
      <c r="G151" s="284"/>
      <c r="H151" s="283"/>
      <c r="I151" s="31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63"/>
      <c r="C152" s="302" t="s">
        <v>362</v>
      </c>
      <c r="D152" s="268"/>
      <c r="E152" s="274">
        <v>65.989999999999995</v>
      </c>
      <c r="F152" s="284"/>
      <c r="G152" s="284"/>
      <c r="H152" s="283"/>
      <c r="I152" s="31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290</v>
      </c>
      <c r="D153" s="268"/>
      <c r="E153" s="274"/>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363</v>
      </c>
      <c r="D154" s="268"/>
      <c r="E154" s="274">
        <v>138.12</v>
      </c>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2" t="s">
        <v>293</v>
      </c>
      <c r="D155" s="268"/>
      <c r="E155" s="274"/>
      <c r="F155" s="284"/>
      <c r="G155" s="284"/>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363</v>
      </c>
      <c r="D156" s="268"/>
      <c r="E156" s="274">
        <v>138.12</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364</v>
      </c>
      <c r="D157" s="268"/>
      <c r="E157" s="274">
        <v>5.0640000000000001</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63"/>
      <c r="C158" s="302" t="s">
        <v>298</v>
      </c>
      <c r="D158" s="268"/>
      <c r="E158" s="274"/>
      <c r="F158" s="284"/>
      <c r="G158" s="284"/>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63"/>
      <c r="C159" s="302" t="s">
        <v>299</v>
      </c>
      <c r="D159" s="268"/>
      <c r="E159" s="274">
        <v>-35.085999999999999</v>
      </c>
      <c r="F159" s="284"/>
      <c r="G159" s="284"/>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365</v>
      </c>
      <c r="D160" s="268"/>
      <c r="E160" s="274">
        <v>-4.4061500000000002</v>
      </c>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59" t="s">
        <v>338</v>
      </c>
      <c r="C161" s="300"/>
      <c r="D161" s="308"/>
      <c r="E161" s="309"/>
      <c r="F161" s="310"/>
      <c r="G161" s="285"/>
      <c r="H161" s="283"/>
      <c r="I161" s="313"/>
      <c r="J161" s="32"/>
      <c r="K161" s="32"/>
      <c r="L161" s="32"/>
      <c r="M161" s="32"/>
      <c r="N161" s="32"/>
      <c r="O161" s="32"/>
      <c r="P161" s="32"/>
      <c r="Q161" s="32"/>
      <c r="R161" s="32"/>
      <c r="S161" s="32"/>
      <c r="T161" s="32"/>
      <c r="U161" s="32"/>
      <c r="V161" s="32"/>
      <c r="W161" s="32"/>
      <c r="X161" s="32"/>
      <c r="Y161" s="32"/>
      <c r="Z161" s="32"/>
      <c r="AA161" s="32"/>
      <c r="AB161" s="32"/>
      <c r="AC161" s="32">
        <v>0</v>
      </c>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21" outlineLevel="1">
      <c r="A162" s="307"/>
      <c r="B162" s="259" t="s">
        <v>339</v>
      </c>
      <c r="C162" s="300"/>
      <c r="D162" s="308"/>
      <c r="E162" s="309"/>
      <c r="F162" s="310"/>
      <c r="G162" s="285"/>
      <c r="H162" s="283"/>
      <c r="I162" s="313"/>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251" t="str">
        <f>B162</f>
        <v>nanesení lepicího tmelu na izolační desky, nalepení desek, přebroušení desek z polystyrénu, natažení stěrky, vtlačení výztužné tkaniny, přehlazení stěrky. Další vrstvy podle popisu položky.</v>
      </c>
      <c r="BA162" s="32"/>
      <c r="BB162" s="32"/>
      <c r="BC162" s="32"/>
      <c r="BD162" s="32"/>
      <c r="BE162" s="32"/>
      <c r="BF162" s="32"/>
      <c r="BG162" s="32"/>
      <c r="BH162" s="32"/>
    </row>
    <row r="163" spans="1:60" outlineLevel="1">
      <c r="A163" s="307"/>
      <c r="B163" s="259" t="s">
        <v>340</v>
      </c>
      <c r="C163" s="300"/>
      <c r="D163" s="308"/>
      <c r="E163" s="309"/>
      <c r="F163" s="310"/>
      <c r="G163" s="285"/>
      <c r="H163" s="283"/>
      <c r="I163" s="313"/>
      <c r="J163" s="32"/>
      <c r="K163" s="32"/>
      <c r="L163" s="32"/>
      <c r="M163" s="32"/>
      <c r="N163" s="32"/>
      <c r="O163" s="32"/>
      <c r="P163" s="32"/>
      <c r="Q163" s="32"/>
      <c r="R163" s="32"/>
      <c r="S163" s="32"/>
      <c r="T163" s="32"/>
      <c r="U163" s="32"/>
      <c r="V163" s="32"/>
      <c r="W163" s="32"/>
      <c r="X163" s="32"/>
      <c r="Y163" s="32"/>
      <c r="Z163" s="32"/>
      <c r="AA163" s="32"/>
      <c r="AB163" s="32"/>
      <c r="AC163" s="32"/>
      <c r="AD163" s="32"/>
      <c r="AE163" s="32" t="s">
        <v>222</v>
      </c>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ht="20.399999999999999" outlineLevel="1">
      <c r="A164" s="311">
        <v>21</v>
      </c>
      <c r="B164" s="262" t="s">
        <v>366</v>
      </c>
      <c r="C164" s="301" t="s">
        <v>367</v>
      </c>
      <c r="D164" s="267" t="s">
        <v>235</v>
      </c>
      <c r="E164" s="273">
        <v>43.820999999999998</v>
      </c>
      <c r="F164" s="286"/>
      <c r="G164" s="284">
        <f>ROUND(E164*F164,2)</f>
        <v>0</v>
      </c>
      <c r="H164" s="283" t="s">
        <v>236</v>
      </c>
      <c r="I164" s="313" t="s">
        <v>227</v>
      </c>
      <c r="J164" s="32"/>
      <c r="K164" s="32"/>
      <c r="L164" s="32"/>
      <c r="M164" s="32"/>
      <c r="N164" s="32"/>
      <c r="O164" s="32"/>
      <c r="P164" s="32"/>
      <c r="Q164" s="32"/>
      <c r="R164" s="32"/>
      <c r="S164" s="32"/>
      <c r="T164" s="32"/>
      <c r="U164" s="32"/>
      <c r="V164" s="32"/>
      <c r="W164" s="32"/>
      <c r="X164" s="32"/>
      <c r="Y164" s="32"/>
      <c r="Z164" s="32"/>
      <c r="AA164" s="32"/>
      <c r="AB164" s="32"/>
      <c r="AC164" s="32"/>
      <c r="AD164" s="32"/>
      <c r="AE164" s="32" t="s">
        <v>228</v>
      </c>
      <c r="AF164" s="32"/>
      <c r="AG164" s="32"/>
      <c r="AH164" s="32"/>
      <c r="AI164" s="32"/>
      <c r="AJ164" s="32"/>
      <c r="AK164" s="32"/>
      <c r="AL164" s="32"/>
      <c r="AM164" s="32">
        <v>15</v>
      </c>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63"/>
      <c r="C165" s="303" t="s">
        <v>237</v>
      </c>
      <c r="D165" s="269"/>
      <c r="E165" s="275"/>
      <c r="F165" s="289"/>
      <c r="G165" s="290"/>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251" t="str">
        <f>C165</f>
        <v>Položka neobsahuje kontaktní nátěr a povrchovou úpravu omítkou.</v>
      </c>
      <c r="BB165" s="32"/>
      <c r="BC165" s="32"/>
      <c r="BD165" s="32"/>
      <c r="BE165" s="32"/>
      <c r="BF165" s="32"/>
      <c r="BG165" s="32"/>
      <c r="BH165" s="32"/>
    </row>
    <row r="166" spans="1:60" outlineLevel="1">
      <c r="A166" s="307"/>
      <c r="B166" s="263"/>
      <c r="C166" s="302" t="s">
        <v>368</v>
      </c>
      <c r="D166" s="268"/>
      <c r="E166" s="274"/>
      <c r="F166" s="284"/>
      <c r="G166" s="284"/>
      <c r="H166" s="283"/>
      <c r="I166" s="313"/>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7"/>
      <c r="B167" s="263"/>
      <c r="C167" s="302" t="s">
        <v>369</v>
      </c>
      <c r="D167" s="268"/>
      <c r="E167" s="274">
        <v>30.672000000000001</v>
      </c>
      <c r="F167" s="284"/>
      <c r="G167" s="284"/>
      <c r="H167" s="283"/>
      <c r="I167" s="313"/>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7"/>
      <c r="B168" s="263"/>
      <c r="C168" s="302" t="s">
        <v>370</v>
      </c>
      <c r="D168" s="268"/>
      <c r="E168" s="274">
        <v>7.6319999999999997</v>
      </c>
      <c r="F168" s="284"/>
      <c r="G168" s="284"/>
      <c r="H168" s="283"/>
      <c r="I168" s="313"/>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63"/>
      <c r="C169" s="302" t="s">
        <v>371</v>
      </c>
      <c r="D169" s="268"/>
      <c r="E169" s="274">
        <v>3.33</v>
      </c>
      <c r="F169" s="284"/>
      <c r="G169" s="284"/>
      <c r="H169" s="283"/>
      <c r="I169" s="313"/>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63"/>
      <c r="C170" s="302" t="s">
        <v>372</v>
      </c>
      <c r="D170" s="268"/>
      <c r="E170" s="274">
        <v>2.1869999999999998</v>
      </c>
      <c r="F170" s="284"/>
      <c r="G170" s="284"/>
      <c r="H170" s="283"/>
      <c r="I170" s="313"/>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7"/>
      <c r="B171" s="259" t="s">
        <v>373</v>
      </c>
      <c r="C171" s="300"/>
      <c r="D171" s="308"/>
      <c r="E171" s="309"/>
      <c r="F171" s="310"/>
      <c r="G171" s="285"/>
      <c r="H171" s="283"/>
      <c r="I171" s="313"/>
      <c r="J171" s="32"/>
      <c r="K171" s="32"/>
      <c r="L171" s="32"/>
      <c r="M171" s="32"/>
      <c r="N171" s="32"/>
      <c r="O171" s="32"/>
      <c r="P171" s="32"/>
      <c r="Q171" s="32"/>
      <c r="R171" s="32"/>
      <c r="S171" s="32"/>
      <c r="T171" s="32"/>
      <c r="U171" s="32"/>
      <c r="V171" s="32"/>
      <c r="W171" s="32"/>
      <c r="X171" s="32"/>
      <c r="Y171" s="32"/>
      <c r="Z171" s="32"/>
      <c r="AA171" s="32"/>
      <c r="AB171" s="32"/>
      <c r="AC171" s="32">
        <v>0</v>
      </c>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11">
        <v>22</v>
      </c>
      <c r="B172" s="262" t="s">
        <v>374</v>
      </c>
      <c r="C172" s="301" t="s">
        <v>375</v>
      </c>
      <c r="D172" s="267" t="s">
        <v>376</v>
      </c>
      <c r="E172" s="273">
        <v>4.5999999999999996</v>
      </c>
      <c r="F172" s="286"/>
      <c r="G172" s="284">
        <f>ROUND(E172*F172,2)</f>
        <v>0</v>
      </c>
      <c r="H172" s="283" t="s">
        <v>236</v>
      </c>
      <c r="I172" s="313" t="s">
        <v>257</v>
      </c>
      <c r="J172" s="32"/>
      <c r="K172" s="32"/>
      <c r="L172" s="32"/>
      <c r="M172" s="32"/>
      <c r="N172" s="32"/>
      <c r="O172" s="32"/>
      <c r="P172" s="32"/>
      <c r="Q172" s="32"/>
      <c r="R172" s="32"/>
      <c r="S172" s="32"/>
      <c r="T172" s="32"/>
      <c r="U172" s="32"/>
      <c r="V172" s="32"/>
      <c r="W172" s="32"/>
      <c r="X172" s="32"/>
      <c r="Y172" s="32"/>
      <c r="Z172" s="32"/>
      <c r="AA172" s="32"/>
      <c r="AB172" s="32"/>
      <c r="AC172" s="32"/>
      <c r="AD172" s="32"/>
      <c r="AE172" s="32" t="s">
        <v>228</v>
      </c>
      <c r="AF172" s="32"/>
      <c r="AG172" s="32"/>
      <c r="AH172" s="32"/>
      <c r="AI172" s="32"/>
      <c r="AJ172" s="32"/>
      <c r="AK172" s="32"/>
      <c r="AL172" s="32"/>
      <c r="AM172" s="32">
        <v>15</v>
      </c>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377</v>
      </c>
      <c r="D173" s="268"/>
      <c r="E173" s="274">
        <v>4.5999999999999996</v>
      </c>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59" t="s">
        <v>378</v>
      </c>
      <c r="C174" s="300"/>
      <c r="D174" s="308"/>
      <c r="E174" s="309"/>
      <c r="F174" s="310"/>
      <c r="G174" s="285"/>
      <c r="H174" s="283"/>
      <c r="I174" s="313"/>
      <c r="J174" s="32"/>
      <c r="K174" s="32"/>
      <c r="L174" s="32"/>
      <c r="M174" s="32"/>
      <c r="N174" s="32"/>
      <c r="O174" s="32"/>
      <c r="P174" s="32"/>
      <c r="Q174" s="32"/>
      <c r="R174" s="32"/>
      <c r="S174" s="32"/>
      <c r="T174" s="32"/>
      <c r="U174" s="32"/>
      <c r="V174" s="32"/>
      <c r="W174" s="32"/>
      <c r="X174" s="32"/>
      <c r="Y174" s="32"/>
      <c r="Z174" s="32"/>
      <c r="AA174" s="32"/>
      <c r="AB174" s="32"/>
      <c r="AC174" s="32">
        <v>0</v>
      </c>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59" t="s">
        <v>279</v>
      </c>
      <c r="C175" s="300"/>
      <c r="D175" s="308"/>
      <c r="E175" s="309"/>
      <c r="F175" s="310"/>
      <c r="G175" s="285"/>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t="s">
        <v>222</v>
      </c>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7"/>
      <c r="B176" s="259" t="s">
        <v>379</v>
      </c>
      <c r="C176" s="300"/>
      <c r="D176" s="308"/>
      <c r="E176" s="309"/>
      <c r="F176" s="310"/>
      <c r="G176" s="285"/>
      <c r="H176" s="283"/>
      <c r="I176" s="313"/>
      <c r="J176" s="32"/>
      <c r="K176" s="32"/>
      <c r="L176" s="32"/>
      <c r="M176" s="32"/>
      <c r="N176" s="32"/>
      <c r="O176" s="32"/>
      <c r="P176" s="32"/>
      <c r="Q176" s="32"/>
      <c r="R176" s="32"/>
      <c r="S176" s="32"/>
      <c r="T176" s="32"/>
      <c r="U176" s="32"/>
      <c r="V176" s="32"/>
      <c r="W176" s="32"/>
      <c r="X176" s="32"/>
      <c r="Y176" s="32"/>
      <c r="Z176" s="32"/>
      <c r="AA176" s="32"/>
      <c r="AB176" s="32"/>
      <c r="AC176" s="32">
        <v>1</v>
      </c>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11">
        <v>23</v>
      </c>
      <c r="B177" s="262" t="s">
        <v>380</v>
      </c>
      <c r="C177" s="301" t="s">
        <v>381</v>
      </c>
      <c r="D177" s="267" t="s">
        <v>235</v>
      </c>
      <c r="E177" s="273">
        <v>0.76</v>
      </c>
      <c r="F177" s="286"/>
      <c r="G177" s="284">
        <f>ROUND(E177*F177,2)</f>
        <v>0</v>
      </c>
      <c r="H177" s="283" t="s">
        <v>236</v>
      </c>
      <c r="I177" s="313" t="s">
        <v>227</v>
      </c>
      <c r="J177" s="32"/>
      <c r="K177" s="32"/>
      <c r="L177" s="32"/>
      <c r="M177" s="32"/>
      <c r="N177" s="32"/>
      <c r="O177" s="32"/>
      <c r="P177" s="32"/>
      <c r="Q177" s="32"/>
      <c r="R177" s="32"/>
      <c r="S177" s="32"/>
      <c r="T177" s="32"/>
      <c r="U177" s="32"/>
      <c r="V177" s="32"/>
      <c r="W177" s="32"/>
      <c r="X177" s="32"/>
      <c r="Y177" s="32"/>
      <c r="Z177" s="32"/>
      <c r="AA177" s="32"/>
      <c r="AB177" s="32"/>
      <c r="AC177" s="32"/>
      <c r="AD177" s="32"/>
      <c r="AE177" s="32" t="s">
        <v>228</v>
      </c>
      <c r="AF177" s="32"/>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7"/>
      <c r="B178" s="263"/>
      <c r="C178" s="302" t="s">
        <v>359</v>
      </c>
      <c r="D178" s="268"/>
      <c r="E178" s="274">
        <v>0.76</v>
      </c>
      <c r="F178" s="284"/>
      <c r="G178" s="284"/>
      <c r="H178" s="283"/>
      <c r="I178" s="31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59" t="s">
        <v>378</v>
      </c>
      <c r="C179" s="300"/>
      <c r="D179" s="308"/>
      <c r="E179" s="309"/>
      <c r="F179" s="310"/>
      <c r="G179" s="285"/>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279</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c r="AD180" s="32"/>
      <c r="AE180" s="32" t="s">
        <v>222</v>
      </c>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ht="30.6" outlineLevel="1">
      <c r="A181" s="311">
        <v>24</v>
      </c>
      <c r="B181" s="262" t="s">
        <v>382</v>
      </c>
      <c r="C181" s="301" t="s">
        <v>383</v>
      </c>
      <c r="D181" s="267" t="s">
        <v>235</v>
      </c>
      <c r="E181" s="273">
        <v>0.76</v>
      </c>
      <c r="F181" s="286"/>
      <c r="G181" s="284">
        <f>ROUND(E181*F181,2)</f>
        <v>0</v>
      </c>
      <c r="H181" s="283" t="s">
        <v>236</v>
      </c>
      <c r="I181" s="313" t="s">
        <v>227</v>
      </c>
      <c r="J181" s="32"/>
      <c r="K181" s="32"/>
      <c r="L181" s="32"/>
      <c r="M181" s="32"/>
      <c r="N181" s="32"/>
      <c r="O181" s="32"/>
      <c r="P181" s="32"/>
      <c r="Q181" s="32"/>
      <c r="R181" s="32"/>
      <c r="S181" s="32"/>
      <c r="T181" s="32"/>
      <c r="U181" s="32"/>
      <c r="V181" s="32"/>
      <c r="W181" s="32"/>
      <c r="X181" s="32"/>
      <c r="Y181" s="32"/>
      <c r="Z181" s="32"/>
      <c r="AA181" s="32"/>
      <c r="AB181" s="32"/>
      <c r="AC181" s="32"/>
      <c r="AD181" s="32"/>
      <c r="AE181" s="32" t="s">
        <v>228</v>
      </c>
      <c r="AF181" s="32"/>
      <c r="AG181" s="32"/>
      <c r="AH181" s="32"/>
      <c r="AI181" s="32"/>
      <c r="AJ181" s="32"/>
      <c r="AK181" s="32"/>
      <c r="AL181" s="32"/>
      <c r="AM181" s="32">
        <v>15</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359</v>
      </c>
      <c r="D182" s="268"/>
      <c r="E182" s="274">
        <v>0.76</v>
      </c>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59" t="s">
        <v>278</v>
      </c>
      <c r="C183" s="300"/>
      <c r="D183" s="308"/>
      <c r="E183" s="309"/>
      <c r="F183" s="310"/>
      <c r="G183" s="285"/>
      <c r="H183" s="283"/>
      <c r="I183" s="313"/>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7"/>
      <c r="B184" s="259" t="s">
        <v>279</v>
      </c>
      <c r="C184" s="300"/>
      <c r="D184" s="308"/>
      <c r="E184" s="309"/>
      <c r="F184" s="310"/>
      <c r="G184" s="285"/>
      <c r="H184" s="283"/>
      <c r="I184" s="313"/>
      <c r="J184" s="32"/>
      <c r="K184" s="32"/>
      <c r="L184" s="32"/>
      <c r="M184" s="32"/>
      <c r="N184" s="32"/>
      <c r="O184" s="32"/>
      <c r="P184" s="32"/>
      <c r="Q184" s="32"/>
      <c r="R184" s="32"/>
      <c r="S184" s="32"/>
      <c r="T184" s="32"/>
      <c r="U184" s="32"/>
      <c r="V184" s="32"/>
      <c r="W184" s="32"/>
      <c r="X184" s="32"/>
      <c r="Y184" s="32"/>
      <c r="Z184" s="32"/>
      <c r="AA184" s="32"/>
      <c r="AB184" s="32"/>
      <c r="AC184" s="32"/>
      <c r="AD184" s="32"/>
      <c r="AE184" s="32" t="s">
        <v>222</v>
      </c>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7"/>
      <c r="B185" s="259" t="s">
        <v>384</v>
      </c>
      <c r="C185" s="300"/>
      <c r="D185" s="308"/>
      <c r="E185" s="309"/>
      <c r="F185" s="310"/>
      <c r="G185" s="285"/>
      <c r="H185" s="283"/>
      <c r="I185" s="313"/>
      <c r="J185" s="32"/>
      <c r="K185" s="32"/>
      <c r="L185" s="32"/>
      <c r="M185" s="32"/>
      <c r="N185" s="32"/>
      <c r="O185" s="32"/>
      <c r="P185" s="32"/>
      <c r="Q185" s="32"/>
      <c r="R185" s="32"/>
      <c r="S185" s="32"/>
      <c r="T185" s="32"/>
      <c r="U185" s="32"/>
      <c r="V185" s="32"/>
      <c r="W185" s="32"/>
      <c r="X185" s="32"/>
      <c r="Y185" s="32"/>
      <c r="Z185" s="32"/>
      <c r="AA185" s="32"/>
      <c r="AB185" s="32"/>
      <c r="AC185" s="32">
        <v>1</v>
      </c>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11">
        <v>25</v>
      </c>
      <c r="B186" s="262" t="s">
        <v>385</v>
      </c>
      <c r="C186" s="301" t="s">
        <v>386</v>
      </c>
      <c r="D186" s="267" t="s">
        <v>235</v>
      </c>
      <c r="E186" s="273">
        <v>417.61284999999998</v>
      </c>
      <c r="F186" s="286"/>
      <c r="G186" s="284">
        <f>ROUND(E186*F186,2)</f>
        <v>0</v>
      </c>
      <c r="H186" s="283" t="s">
        <v>236</v>
      </c>
      <c r="I186" s="313" t="s">
        <v>227</v>
      </c>
      <c r="J186" s="32"/>
      <c r="K186" s="32"/>
      <c r="L186" s="32"/>
      <c r="M186" s="32"/>
      <c r="N186" s="32"/>
      <c r="O186" s="32"/>
      <c r="P186" s="32"/>
      <c r="Q186" s="32"/>
      <c r="R186" s="32"/>
      <c r="S186" s="32"/>
      <c r="T186" s="32"/>
      <c r="U186" s="32"/>
      <c r="V186" s="32"/>
      <c r="W186" s="32"/>
      <c r="X186" s="32"/>
      <c r="Y186" s="32"/>
      <c r="Z186" s="32"/>
      <c r="AA186" s="32"/>
      <c r="AB186" s="32"/>
      <c r="AC186" s="32"/>
      <c r="AD186" s="32"/>
      <c r="AE186" s="32" t="s">
        <v>228</v>
      </c>
      <c r="AF186" s="32"/>
      <c r="AG186" s="32"/>
      <c r="AH186" s="32"/>
      <c r="AI186" s="32"/>
      <c r="AJ186" s="32"/>
      <c r="AK186" s="32"/>
      <c r="AL186" s="32"/>
      <c r="AM186" s="32">
        <v>15</v>
      </c>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7"/>
      <c r="B187" s="263"/>
      <c r="C187" s="302" t="s">
        <v>387</v>
      </c>
      <c r="D187" s="268"/>
      <c r="E187" s="274">
        <v>373.79185000000001</v>
      </c>
      <c r="F187" s="284"/>
      <c r="G187" s="284"/>
      <c r="H187" s="283"/>
      <c r="I187" s="313"/>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7"/>
      <c r="B188" s="263"/>
      <c r="C188" s="302" t="s">
        <v>388</v>
      </c>
      <c r="D188" s="268"/>
      <c r="E188" s="274">
        <v>43.820999999999998</v>
      </c>
      <c r="F188" s="284"/>
      <c r="G188" s="284"/>
      <c r="H188" s="283"/>
      <c r="I188" s="313"/>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59" t="s">
        <v>278</v>
      </c>
      <c r="C189" s="300"/>
      <c r="D189" s="308"/>
      <c r="E189" s="309"/>
      <c r="F189" s="310"/>
      <c r="G189" s="285"/>
      <c r="H189" s="283"/>
      <c r="I189" s="313"/>
      <c r="J189" s="32"/>
      <c r="K189" s="32"/>
      <c r="L189" s="32"/>
      <c r="M189" s="32"/>
      <c r="N189" s="32"/>
      <c r="O189" s="32"/>
      <c r="P189" s="32"/>
      <c r="Q189" s="32"/>
      <c r="R189" s="32"/>
      <c r="S189" s="32"/>
      <c r="T189" s="32"/>
      <c r="U189" s="32"/>
      <c r="V189" s="32"/>
      <c r="W189" s="32"/>
      <c r="X189" s="32"/>
      <c r="Y189" s="32"/>
      <c r="Z189" s="32"/>
      <c r="AA189" s="32"/>
      <c r="AB189" s="32"/>
      <c r="AC189" s="32">
        <v>0</v>
      </c>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59" t="s">
        <v>279</v>
      </c>
      <c r="C190" s="300"/>
      <c r="D190" s="308"/>
      <c r="E190" s="309"/>
      <c r="F190" s="310"/>
      <c r="G190" s="285"/>
      <c r="H190" s="283"/>
      <c r="I190" s="313"/>
      <c r="J190" s="32"/>
      <c r="K190" s="32"/>
      <c r="L190" s="32"/>
      <c r="M190" s="32"/>
      <c r="N190" s="32"/>
      <c r="O190" s="32"/>
      <c r="P190" s="32"/>
      <c r="Q190" s="32"/>
      <c r="R190" s="32"/>
      <c r="S190" s="32"/>
      <c r="T190" s="32"/>
      <c r="U190" s="32"/>
      <c r="V190" s="32"/>
      <c r="W190" s="32"/>
      <c r="X190" s="32"/>
      <c r="Y190" s="32"/>
      <c r="Z190" s="32"/>
      <c r="AA190" s="32"/>
      <c r="AB190" s="32"/>
      <c r="AC190" s="32"/>
      <c r="AD190" s="32"/>
      <c r="AE190" s="32" t="s">
        <v>222</v>
      </c>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11">
        <v>26</v>
      </c>
      <c r="B191" s="262" t="s">
        <v>389</v>
      </c>
      <c r="C191" s="301" t="s">
        <v>390</v>
      </c>
      <c r="D191" s="267" t="s">
        <v>235</v>
      </c>
      <c r="E191" s="273">
        <v>417.61284999999998</v>
      </c>
      <c r="F191" s="286"/>
      <c r="G191" s="284">
        <f>ROUND(E191*F191,2)</f>
        <v>0</v>
      </c>
      <c r="H191" s="283" t="s">
        <v>236</v>
      </c>
      <c r="I191" s="313" t="s">
        <v>227</v>
      </c>
      <c r="J191" s="32"/>
      <c r="K191" s="32"/>
      <c r="L191" s="32"/>
      <c r="M191" s="32"/>
      <c r="N191" s="32"/>
      <c r="O191" s="32"/>
      <c r="P191" s="32"/>
      <c r="Q191" s="32"/>
      <c r="R191" s="32"/>
      <c r="S191" s="32"/>
      <c r="T191" s="32"/>
      <c r="U191" s="32"/>
      <c r="V191" s="32"/>
      <c r="W191" s="32"/>
      <c r="X191" s="32"/>
      <c r="Y191" s="32"/>
      <c r="Z191" s="32"/>
      <c r="AA191" s="32"/>
      <c r="AB191" s="32"/>
      <c r="AC191" s="32"/>
      <c r="AD191" s="32"/>
      <c r="AE191" s="32" t="s">
        <v>228</v>
      </c>
      <c r="AF191" s="32"/>
      <c r="AG191" s="32"/>
      <c r="AH191" s="32"/>
      <c r="AI191" s="32"/>
      <c r="AJ191" s="32"/>
      <c r="AK191" s="32"/>
      <c r="AL191" s="32"/>
      <c r="AM191" s="32">
        <v>15</v>
      </c>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07"/>
      <c r="B192" s="263"/>
      <c r="C192" s="302" t="s">
        <v>387</v>
      </c>
      <c r="D192" s="268"/>
      <c r="E192" s="274">
        <v>373.79185000000001</v>
      </c>
      <c r="F192" s="284"/>
      <c r="G192" s="284"/>
      <c r="H192" s="283"/>
      <c r="I192" s="313"/>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63"/>
      <c r="C193" s="302" t="s">
        <v>388</v>
      </c>
      <c r="D193" s="268"/>
      <c r="E193" s="274">
        <v>43.820999999999998</v>
      </c>
      <c r="F193" s="284"/>
      <c r="G193" s="284"/>
      <c r="H193" s="283"/>
      <c r="I193" s="31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7"/>
      <c r="B194" s="259" t="s">
        <v>391</v>
      </c>
      <c r="C194" s="300"/>
      <c r="D194" s="308"/>
      <c r="E194" s="309"/>
      <c r="F194" s="310"/>
      <c r="G194" s="285"/>
      <c r="H194" s="283"/>
      <c r="I194" s="313"/>
      <c r="J194" s="32"/>
      <c r="K194" s="32"/>
      <c r="L194" s="32"/>
      <c r="M194" s="32"/>
      <c r="N194" s="32"/>
      <c r="O194" s="32"/>
      <c r="P194" s="32"/>
      <c r="Q194" s="32"/>
      <c r="R194" s="32"/>
      <c r="S194" s="32"/>
      <c r="T194" s="32"/>
      <c r="U194" s="32"/>
      <c r="V194" s="32"/>
      <c r="W194" s="32"/>
      <c r="X194" s="32"/>
      <c r="Y194" s="32"/>
      <c r="Z194" s="32"/>
      <c r="AA194" s="32"/>
      <c r="AB194" s="32"/>
      <c r="AC194" s="32">
        <v>0</v>
      </c>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ht="20.399999999999999" outlineLevel="1">
      <c r="A195" s="311">
        <v>27</v>
      </c>
      <c r="B195" s="262" t="s">
        <v>392</v>
      </c>
      <c r="C195" s="301" t="s">
        <v>393</v>
      </c>
      <c r="D195" s="267" t="s">
        <v>235</v>
      </c>
      <c r="E195" s="273">
        <v>75.558030000000002</v>
      </c>
      <c r="F195" s="286"/>
      <c r="G195" s="284">
        <f>ROUND(E195*F195,2)</f>
        <v>0</v>
      </c>
      <c r="H195" s="283" t="s">
        <v>236</v>
      </c>
      <c r="I195" s="313" t="s">
        <v>227</v>
      </c>
      <c r="J195" s="32"/>
      <c r="K195" s="32"/>
      <c r="L195" s="32"/>
      <c r="M195" s="32"/>
      <c r="N195" s="32"/>
      <c r="O195" s="32"/>
      <c r="P195" s="32"/>
      <c r="Q195" s="32"/>
      <c r="R195" s="32"/>
      <c r="S195" s="32"/>
      <c r="T195" s="32"/>
      <c r="U195" s="32"/>
      <c r="V195" s="32"/>
      <c r="W195" s="32"/>
      <c r="X195" s="32"/>
      <c r="Y195" s="32"/>
      <c r="Z195" s="32"/>
      <c r="AA195" s="32"/>
      <c r="AB195" s="32"/>
      <c r="AC195" s="32"/>
      <c r="AD195" s="32"/>
      <c r="AE195" s="32" t="s">
        <v>228</v>
      </c>
      <c r="AF195" s="32"/>
      <c r="AG195" s="32"/>
      <c r="AH195" s="32"/>
      <c r="AI195" s="32"/>
      <c r="AJ195" s="32"/>
      <c r="AK195" s="32"/>
      <c r="AL195" s="32"/>
      <c r="AM195" s="32">
        <v>15</v>
      </c>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7"/>
      <c r="B196" s="263"/>
      <c r="C196" s="302" t="s">
        <v>394</v>
      </c>
      <c r="D196" s="268"/>
      <c r="E196" s="274">
        <v>59.714030000000001</v>
      </c>
      <c r="F196" s="284"/>
      <c r="G196" s="284"/>
      <c r="H196" s="283"/>
      <c r="I196" s="313"/>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7"/>
      <c r="B197" s="263"/>
      <c r="C197" s="302" t="s">
        <v>395</v>
      </c>
      <c r="D197" s="268"/>
      <c r="E197" s="274">
        <v>15.843999999999999</v>
      </c>
      <c r="F197" s="284"/>
      <c r="G197" s="284"/>
      <c r="H197" s="283"/>
      <c r="I197" s="313"/>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59" t="s">
        <v>396</v>
      </c>
      <c r="C198" s="300"/>
      <c r="D198" s="308"/>
      <c r="E198" s="309"/>
      <c r="F198" s="310"/>
      <c r="G198" s="285"/>
      <c r="H198" s="283"/>
      <c r="I198" s="313"/>
      <c r="J198" s="32"/>
      <c r="K198" s="32"/>
      <c r="L198" s="32"/>
      <c r="M198" s="32"/>
      <c r="N198" s="32"/>
      <c r="O198" s="32"/>
      <c r="P198" s="32"/>
      <c r="Q198" s="32"/>
      <c r="R198" s="32"/>
      <c r="S198" s="32"/>
      <c r="T198" s="32"/>
      <c r="U198" s="32"/>
      <c r="V198" s="32"/>
      <c r="W198" s="32"/>
      <c r="X198" s="32"/>
      <c r="Y198" s="32"/>
      <c r="Z198" s="32"/>
      <c r="AA198" s="32"/>
      <c r="AB198" s="32"/>
      <c r="AC198" s="32">
        <v>0</v>
      </c>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ht="21" outlineLevel="1">
      <c r="A199" s="307"/>
      <c r="B199" s="259" t="s">
        <v>397</v>
      </c>
      <c r="C199" s="300"/>
      <c r="D199" s="308"/>
      <c r="E199" s="309"/>
      <c r="F199" s="310"/>
      <c r="G199" s="285"/>
      <c r="H199" s="283"/>
      <c r="I199" s="313"/>
      <c r="J199" s="32"/>
      <c r="K199" s="32"/>
      <c r="L199" s="32"/>
      <c r="M199" s="32"/>
      <c r="N199" s="32"/>
      <c r="O199" s="32"/>
      <c r="P199" s="32"/>
      <c r="Q199" s="32"/>
      <c r="R199" s="32"/>
      <c r="S199" s="32"/>
      <c r="T199" s="32"/>
      <c r="U199" s="32"/>
      <c r="V199" s="32"/>
      <c r="W199" s="32"/>
      <c r="X199" s="32"/>
      <c r="Y199" s="32"/>
      <c r="Z199" s="32"/>
      <c r="AA199" s="32"/>
      <c r="AB199" s="32"/>
      <c r="AC199" s="32"/>
      <c r="AD199" s="32"/>
      <c r="AE199" s="32" t="s">
        <v>222</v>
      </c>
      <c r="AF199" s="32"/>
      <c r="AG199" s="32"/>
      <c r="AH199" s="32"/>
      <c r="AI199" s="32"/>
      <c r="AJ199" s="32"/>
      <c r="AK199" s="32"/>
      <c r="AL199" s="32"/>
      <c r="AM199" s="32"/>
      <c r="AN199" s="32"/>
      <c r="AO199" s="32"/>
      <c r="AP199" s="32"/>
      <c r="AQ199" s="32"/>
      <c r="AR199" s="32"/>
      <c r="AS199" s="32"/>
      <c r="AT199" s="32"/>
      <c r="AU199" s="32"/>
      <c r="AV199" s="32"/>
      <c r="AW199" s="32"/>
      <c r="AX199" s="32"/>
      <c r="AY199" s="32"/>
      <c r="AZ199" s="251" t="str">
        <f>B199</f>
        <v>maltovinová úprava na rovném povrchu vnějších stěn, plastická, tenkovrstvá, jednobarevná, s nejnutnějším obroušením podkladu (pemzou) a oprášením, s penetrací, z lešení, bez zakrývání</v>
      </c>
      <c r="BA199" s="32"/>
      <c r="BB199" s="32"/>
      <c r="BC199" s="32"/>
      <c r="BD199" s="32"/>
      <c r="BE199" s="32"/>
      <c r="BF199" s="32"/>
      <c r="BG199" s="32"/>
      <c r="BH199" s="32"/>
    </row>
    <row r="200" spans="1:60" outlineLevel="1">
      <c r="A200" s="307"/>
      <c r="B200" s="259" t="s">
        <v>398</v>
      </c>
      <c r="C200" s="300"/>
      <c r="D200" s="308"/>
      <c r="E200" s="309"/>
      <c r="F200" s="310"/>
      <c r="G200" s="285"/>
      <c r="H200" s="283"/>
      <c r="I200" s="313"/>
      <c r="J200" s="32"/>
      <c r="K200" s="32"/>
      <c r="L200" s="32"/>
      <c r="M200" s="32"/>
      <c r="N200" s="32"/>
      <c r="O200" s="32"/>
      <c r="P200" s="32"/>
      <c r="Q200" s="32"/>
      <c r="R200" s="32"/>
      <c r="S200" s="32"/>
      <c r="T200" s="32"/>
      <c r="U200" s="32"/>
      <c r="V200" s="32"/>
      <c r="W200" s="32"/>
      <c r="X200" s="32"/>
      <c r="Y200" s="32"/>
      <c r="Z200" s="32"/>
      <c r="AA200" s="32"/>
      <c r="AB200" s="32"/>
      <c r="AC200" s="32">
        <v>1</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1">
        <v>28</v>
      </c>
      <c r="B201" s="262" t="s">
        <v>399</v>
      </c>
      <c r="C201" s="301" t="s">
        <v>400</v>
      </c>
      <c r="D201" s="267" t="s">
        <v>235</v>
      </c>
      <c r="E201" s="273">
        <v>493.93088</v>
      </c>
      <c r="F201" s="286"/>
      <c r="G201" s="284">
        <f>ROUND(E201*F201,2)</f>
        <v>0</v>
      </c>
      <c r="H201" s="283" t="s">
        <v>236</v>
      </c>
      <c r="I201" s="313" t="s">
        <v>227</v>
      </c>
      <c r="J201" s="32"/>
      <c r="K201" s="32"/>
      <c r="L201" s="32"/>
      <c r="M201" s="32"/>
      <c r="N201" s="32"/>
      <c r="O201" s="32"/>
      <c r="P201" s="32"/>
      <c r="Q201" s="32"/>
      <c r="R201" s="32"/>
      <c r="S201" s="32"/>
      <c r="T201" s="32"/>
      <c r="U201" s="32"/>
      <c r="V201" s="32"/>
      <c r="W201" s="32"/>
      <c r="X201" s="32"/>
      <c r="Y201" s="32"/>
      <c r="Z201" s="32"/>
      <c r="AA201" s="32"/>
      <c r="AB201" s="32"/>
      <c r="AC201" s="32"/>
      <c r="AD201" s="32"/>
      <c r="AE201" s="32" t="s">
        <v>228</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63"/>
      <c r="C202" s="302" t="s">
        <v>401</v>
      </c>
      <c r="D202" s="268"/>
      <c r="E202" s="274">
        <v>0.76</v>
      </c>
      <c r="F202" s="284"/>
      <c r="G202" s="284"/>
      <c r="H202" s="283"/>
      <c r="I202" s="31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63"/>
      <c r="C203" s="302" t="s">
        <v>402</v>
      </c>
      <c r="D203" s="268"/>
      <c r="E203" s="274">
        <v>417.61284999999998</v>
      </c>
      <c r="F203" s="284"/>
      <c r="G203" s="284"/>
      <c r="H203" s="283"/>
      <c r="I203" s="313"/>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7"/>
      <c r="B204" s="263"/>
      <c r="C204" s="302" t="s">
        <v>403</v>
      </c>
      <c r="D204" s="268"/>
      <c r="E204" s="274">
        <v>75.558030000000002</v>
      </c>
      <c r="F204" s="284"/>
      <c r="G204" s="284"/>
      <c r="H204" s="283"/>
      <c r="I204" s="313"/>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11">
        <v>29</v>
      </c>
      <c r="B205" s="262" t="s">
        <v>404</v>
      </c>
      <c r="C205" s="301" t="s">
        <v>405</v>
      </c>
      <c r="D205" s="267" t="s">
        <v>235</v>
      </c>
      <c r="E205" s="273">
        <v>493.93088</v>
      </c>
      <c r="F205" s="286"/>
      <c r="G205" s="284">
        <f>ROUND(E205*F205,2)</f>
        <v>0</v>
      </c>
      <c r="H205" s="283"/>
      <c r="I205" s="313" t="s">
        <v>257</v>
      </c>
      <c r="J205" s="32"/>
      <c r="K205" s="32"/>
      <c r="L205" s="32"/>
      <c r="M205" s="32"/>
      <c r="N205" s="32"/>
      <c r="O205" s="32"/>
      <c r="P205" s="32"/>
      <c r="Q205" s="32"/>
      <c r="R205" s="32"/>
      <c r="S205" s="32"/>
      <c r="T205" s="32"/>
      <c r="U205" s="32"/>
      <c r="V205" s="32"/>
      <c r="W205" s="32"/>
      <c r="X205" s="32"/>
      <c r="Y205" s="32"/>
      <c r="Z205" s="32"/>
      <c r="AA205" s="32"/>
      <c r="AB205" s="32"/>
      <c r="AC205" s="32"/>
      <c r="AD205" s="32"/>
      <c r="AE205" s="32" t="s">
        <v>258</v>
      </c>
      <c r="AF205" s="32" t="s">
        <v>406</v>
      </c>
      <c r="AG205" s="32"/>
      <c r="AH205" s="32"/>
      <c r="AI205" s="32"/>
      <c r="AJ205" s="32"/>
      <c r="AK205" s="32"/>
      <c r="AL205" s="32"/>
      <c r="AM205" s="32">
        <v>15</v>
      </c>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63"/>
      <c r="C206" s="302" t="s">
        <v>401</v>
      </c>
      <c r="D206" s="268"/>
      <c r="E206" s="274">
        <v>0.76</v>
      </c>
      <c r="F206" s="284"/>
      <c r="G206" s="284"/>
      <c r="H206" s="283"/>
      <c r="I206" s="313"/>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63"/>
      <c r="C207" s="302" t="s">
        <v>402</v>
      </c>
      <c r="D207" s="268"/>
      <c r="E207" s="274">
        <v>417.61284999999998</v>
      </c>
      <c r="F207" s="284"/>
      <c r="G207" s="284"/>
      <c r="H207" s="283"/>
      <c r="I207" s="313"/>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63"/>
      <c r="C208" s="302" t="s">
        <v>403</v>
      </c>
      <c r="D208" s="268"/>
      <c r="E208" s="274">
        <v>75.558030000000002</v>
      </c>
      <c r="F208" s="284"/>
      <c r="G208" s="284"/>
      <c r="H208" s="283"/>
      <c r="I208" s="313"/>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c r="A209" s="306" t="s">
        <v>218</v>
      </c>
      <c r="B209" s="261" t="s">
        <v>128</v>
      </c>
      <c r="C209" s="298" t="s">
        <v>129</v>
      </c>
      <c r="D209" s="265"/>
      <c r="E209" s="271"/>
      <c r="F209" s="287">
        <f>SUM(G210:G217)</f>
        <v>0</v>
      </c>
      <c r="G209" s="288"/>
      <c r="H209" s="280"/>
      <c r="I209" s="312"/>
      <c r="AE209" t="s">
        <v>219</v>
      </c>
    </row>
    <row r="210" spans="1:60" outlineLevel="1">
      <c r="A210" s="307"/>
      <c r="B210" s="258" t="s">
        <v>407</v>
      </c>
      <c r="C210" s="299"/>
      <c r="D210" s="266"/>
      <c r="E210" s="272"/>
      <c r="F210" s="281"/>
      <c r="G210" s="282"/>
      <c r="H210" s="283"/>
      <c r="I210" s="313"/>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07"/>
      <c r="B211" s="259" t="s">
        <v>408</v>
      </c>
      <c r="C211" s="300"/>
      <c r="D211" s="308"/>
      <c r="E211" s="309"/>
      <c r="F211" s="310"/>
      <c r="G211" s="285"/>
      <c r="H211" s="283"/>
      <c r="I211" s="313"/>
      <c r="J211" s="32"/>
      <c r="K211" s="32"/>
      <c r="L211" s="32"/>
      <c r="M211" s="32"/>
      <c r="N211" s="32"/>
      <c r="O211" s="32"/>
      <c r="P211" s="32"/>
      <c r="Q211" s="32"/>
      <c r="R211" s="32"/>
      <c r="S211" s="32"/>
      <c r="T211" s="32"/>
      <c r="U211" s="32"/>
      <c r="V211" s="32"/>
      <c r="W211" s="32"/>
      <c r="X211" s="32"/>
      <c r="Y211" s="32"/>
      <c r="Z211" s="32"/>
      <c r="AA211" s="32"/>
      <c r="AB211" s="32"/>
      <c r="AC211" s="32"/>
      <c r="AD211" s="32"/>
      <c r="AE211" s="32" t="s">
        <v>222</v>
      </c>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11">
        <v>30</v>
      </c>
      <c r="B212" s="262" t="s">
        <v>409</v>
      </c>
      <c r="C212" s="301" t="s">
        <v>410</v>
      </c>
      <c r="D212" s="267" t="s">
        <v>235</v>
      </c>
      <c r="E212" s="273">
        <v>0.63</v>
      </c>
      <c r="F212" s="286"/>
      <c r="G212" s="284">
        <f>ROUND(E212*F212,2)</f>
        <v>0</v>
      </c>
      <c r="H212" s="283" t="s">
        <v>226</v>
      </c>
      <c r="I212" s="313" t="s">
        <v>227</v>
      </c>
      <c r="J212" s="32"/>
      <c r="K212" s="32"/>
      <c r="L212" s="32"/>
      <c r="M212" s="32"/>
      <c r="N212" s="32"/>
      <c r="O212" s="32"/>
      <c r="P212" s="32"/>
      <c r="Q212" s="32"/>
      <c r="R212" s="32"/>
      <c r="S212" s="32"/>
      <c r="T212" s="32"/>
      <c r="U212" s="32"/>
      <c r="V212" s="32"/>
      <c r="W212" s="32"/>
      <c r="X212" s="32"/>
      <c r="Y212" s="32"/>
      <c r="Z212" s="32"/>
      <c r="AA212" s="32"/>
      <c r="AB212" s="32"/>
      <c r="AC212" s="32"/>
      <c r="AD212" s="32"/>
      <c r="AE212" s="32" t="s">
        <v>228</v>
      </c>
      <c r="AF212" s="32"/>
      <c r="AG212" s="32"/>
      <c r="AH212" s="32"/>
      <c r="AI212" s="32"/>
      <c r="AJ212" s="32"/>
      <c r="AK212" s="32"/>
      <c r="AL212" s="32"/>
      <c r="AM212" s="32">
        <v>15</v>
      </c>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07"/>
      <c r="B213" s="263"/>
      <c r="C213" s="302" t="s">
        <v>411</v>
      </c>
      <c r="D213" s="268"/>
      <c r="E213" s="274">
        <v>0.63</v>
      </c>
      <c r="F213" s="284"/>
      <c r="G213" s="284"/>
      <c r="H213" s="283"/>
      <c r="I213" s="313"/>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59" t="s">
        <v>412</v>
      </c>
      <c r="C214" s="300"/>
      <c r="D214" s="308"/>
      <c r="E214" s="309"/>
      <c r="F214" s="310"/>
      <c r="G214" s="285"/>
      <c r="H214" s="283"/>
      <c r="I214" s="313"/>
      <c r="J214" s="32"/>
      <c r="K214" s="32"/>
      <c r="L214" s="32"/>
      <c r="M214" s="32"/>
      <c r="N214" s="32"/>
      <c r="O214" s="32"/>
      <c r="P214" s="32"/>
      <c r="Q214" s="32"/>
      <c r="R214" s="32"/>
      <c r="S214" s="32"/>
      <c r="T214" s="32"/>
      <c r="U214" s="32"/>
      <c r="V214" s="32"/>
      <c r="W214" s="32"/>
      <c r="X214" s="32"/>
      <c r="Y214" s="32"/>
      <c r="Z214" s="32"/>
      <c r="AA214" s="32"/>
      <c r="AB214" s="32"/>
      <c r="AC214" s="32">
        <v>0</v>
      </c>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59" t="s">
        <v>413</v>
      </c>
      <c r="C215" s="300"/>
      <c r="D215" s="308"/>
      <c r="E215" s="309"/>
      <c r="F215" s="310"/>
      <c r="G215" s="285"/>
      <c r="H215" s="283"/>
      <c r="I215" s="313"/>
      <c r="J215" s="32"/>
      <c r="K215" s="32"/>
      <c r="L215" s="32"/>
      <c r="M215" s="32"/>
      <c r="N215" s="32"/>
      <c r="O215" s="32"/>
      <c r="P215" s="32"/>
      <c r="Q215" s="32"/>
      <c r="R215" s="32"/>
      <c r="S215" s="32"/>
      <c r="T215" s="32"/>
      <c r="U215" s="32"/>
      <c r="V215" s="32"/>
      <c r="W215" s="32"/>
      <c r="X215" s="32"/>
      <c r="Y215" s="32"/>
      <c r="Z215" s="32"/>
      <c r="AA215" s="32"/>
      <c r="AB215" s="32"/>
      <c r="AC215" s="32"/>
      <c r="AD215" s="32"/>
      <c r="AE215" s="32" t="s">
        <v>222</v>
      </c>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11">
        <v>31</v>
      </c>
      <c r="B216" s="262" t="s">
        <v>414</v>
      </c>
      <c r="C216" s="301" t="s">
        <v>415</v>
      </c>
      <c r="D216" s="267" t="s">
        <v>235</v>
      </c>
      <c r="E216" s="273">
        <v>0.63</v>
      </c>
      <c r="F216" s="286"/>
      <c r="G216" s="284">
        <f>ROUND(E216*F216,2)</f>
        <v>0</v>
      </c>
      <c r="H216" s="283" t="s">
        <v>226</v>
      </c>
      <c r="I216" s="313" t="s">
        <v>227</v>
      </c>
      <c r="J216" s="32"/>
      <c r="K216" s="32"/>
      <c r="L216" s="32"/>
      <c r="M216" s="32"/>
      <c r="N216" s="32"/>
      <c r="O216" s="32"/>
      <c r="P216" s="32"/>
      <c r="Q216" s="32"/>
      <c r="R216" s="32"/>
      <c r="S216" s="32"/>
      <c r="T216" s="32"/>
      <c r="U216" s="32"/>
      <c r="V216" s="32"/>
      <c r="W216" s="32"/>
      <c r="X216" s="32"/>
      <c r="Y216" s="32"/>
      <c r="Z216" s="32"/>
      <c r="AA216" s="32"/>
      <c r="AB216" s="32"/>
      <c r="AC216" s="32"/>
      <c r="AD216" s="32"/>
      <c r="AE216" s="32" t="s">
        <v>228</v>
      </c>
      <c r="AF216" s="32"/>
      <c r="AG216" s="32"/>
      <c r="AH216" s="32"/>
      <c r="AI216" s="32"/>
      <c r="AJ216" s="32"/>
      <c r="AK216" s="32"/>
      <c r="AL216" s="32"/>
      <c r="AM216" s="32">
        <v>15</v>
      </c>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07"/>
      <c r="B217" s="263"/>
      <c r="C217" s="302" t="s">
        <v>416</v>
      </c>
      <c r="D217" s="268"/>
      <c r="E217" s="274">
        <v>0.63</v>
      </c>
      <c r="F217" s="284"/>
      <c r="G217" s="284"/>
      <c r="H217" s="283"/>
      <c r="I217" s="313"/>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c r="A218" s="306" t="s">
        <v>218</v>
      </c>
      <c r="B218" s="261" t="s">
        <v>134</v>
      </c>
      <c r="C218" s="298" t="s">
        <v>135</v>
      </c>
      <c r="D218" s="265"/>
      <c r="E218" s="271"/>
      <c r="F218" s="287">
        <f>SUM(G219:G249)</f>
        <v>0</v>
      </c>
      <c r="G218" s="288"/>
      <c r="H218" s="280"/>
      <c r="I218" s="312"/>
      <c r="AE218" t="s">
        <v>219</v>
      </c>
    </row>
    <row r="219" spans="1:60" outlineLevel="1">
      <c r="A219" s="307"/>
      <c r="B219" s="258" t="s">
        <v>417</v>
      </c>
      <c r="C219" s="299"/>
      <c r="D219" s="266"/>
      <c r="E219" s="272"/>
      <c r="F219" s="281"/>
      <c r="G219" s="282"/>
      <c r="H219" s="283"/>
      <c r="I219" s="313"/>
      <c r="J219" s="32"/>
      <c r="K219" s="32"/>
      <c r="L219" s="32"/>
      <c r="M219" s="32"/>
      <c r="N219" s="32"/>
      <c r="O219" s="32"/>
      <c r="P219" s="32"/>
      <c r="Q219" s="32"/>
      <c r="R219" s="32"/>
      <c r="S219" s="32"/>
      <c r="T219" s="32"/>
      <c r="U219" s="32"/>
      <c r="V219" s="32"/>
      <c r="W219" s="32"/>
      <c r="X219" s="32"/>
      <c r="Y219" s="32"/>
      <c r="Z219" s="32"/>
      <c r="AA219" s="32"/>
      <c r="AB219" s="32"/>
      <c r="AC219" s="32">
        <v>0</v>
      </c>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11">
        <v>32</v>
      </c>
      <c r="B220" s="262" t="s">
        <v>418</v>
      </c>
      <c r="C220" s="301" t="s">
        <v>419</v>
      </c>
      <c r="D220" s="267" t="s">
        <v>235</v>
      </c>
      <c r="E220" s="273">
        <v>270.09620000000001</v>
      </c>
      <c r="F220" s="286"/>
      <c r="G220" s="284">
        <f>ROUND(E220*F220,2)</f>
        <v>0</v>
      </c>
      <c r="H220" s="283" t="s">
        <v>420</v>
      </c>
      <c r="I220" s="313" t="s">
        <v>227</v>
      </c>
      <c r="J220" s="32"/>
      <c r="K220" s="32"/>
      <c r="L220" s="32"/>
      <c r="M220" s="32"/>
      <c r="N220" s="32"/>
      <c r="O220" s="32"/>
      <c r="P220" s="32"/>
      <c r="Q220" s="32"/>
      <c r="R220" s="32"/>
      <c r="S220" s="32"/>
      <c r="T220" s="32"/>
      <c r="U220" s="32"/>
      <c r="V220" s="32"/>
      <c r="W220" s="32"/>
      <c r="X220" s="32"/>
      <c r="Y220" s="32"/>
      <c r="Z220" s="32"/>
      <c r="AA220" s="32"/>
      <c r="AB220" s="32"/>
      <c r="AC220" s="32"/>
      <c r="AD220" s="32"/>
      <c r="AE220" s="32" t="s">
        <v>228</v>
      </c>
      <c r="AF220" s="32"/>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07"/>
      <c r="B221" s="263"/>
      <c r="C221" s="302" t="s">
        <v>421</v>
      </c>
      <c r="D221" s="268"/>
      <c r="E221" s="274">
        <v>265.31220000000002</v>
      </c>
      <c r="F221" s="284"/>
      <c r="G221" s="284"/>
      <c r="H221" s="283"/>
      <c r="I221" s="313"/>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7"/>
      <c r="B222" s="263"/>
      <c r="C222" s="302" t="s">
        <v>422</v>
      </c>
      <c r="D222" s="268"/>
      <c r="E222" s="274">
        <v>4.7839999999999998</v>
      </c>
      <c r="F222" s="284"/>
      <c r="G222" s="284"/>
      <c r="H222" s="283"/>
      <c r="I222" s="313"/>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7"/>
      <c r="B223" s="259" t="s">
        <v>423</v>
      </c>
      <c r="C223" s="300"/>
      <c r="D223" s="308"/>
      <c r="E223" s="309"/>
      <c r="F223" s="310"/>
      <c r="G223" s="285"/>
      <c r="H223" s="283"/>
      <c r="I223" s="313"/>
      <c r="J223" s="32"/>
      <c r="K223" s="32"/>
      <c r="L223" s="32"/>
      <c r="M223" s="32"/>
      <c r="N223" s="32"/>
      <c r="O223" s="32"/>
      <c r="P223" s="32"/>
      <c r="Q223" s="32"/>
      <c r="R223" s="32"/>
      <c r="S223" s="32"/>
      <c r="T223" s="32"/>
      <c r="U223" s="32"/>
      <c r="V223" s="32"/>
      <c r="W223" s="32"/>
      <c r="X223" s="32"/>
      <c r="Y223" s="32"/>
      <c r="Z223" s="32"/>
      <c r="AA223" s="32"/>
      <c r="AB223" s="32"/>
      <c r="AC223" s="32">
        <v>1</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11">
        <v>33</v>
      </c>
      <c r="B224" s="262" t="s">
        <v>424</v>
      </c>
      <c r="C224" s="301" t="s">
        <v>425</v>
      </c>
      <c r="D224" s="267" t="s">
        <v>235</v>
      </c>
      <c r="E224" s="273">
        <v>540.19240000000002</v>
      </c>
      <c r="F224" s="286"/>
      <c r="G224" s="284">
        <f>ROUND(E224*F224,2)</f>
        <v>0</v>
      </c>
      <c r="H224" s="283" t="s">
        <v>420</v>
      </c>
      <c r="I224" s="313" t="s">
        <v>227</v>
      </c>
      <c r="J224" s="32"/>
      <c r="K224" s="32"/>
      <c r="L224" s="32"/>
      <c r="M224" s="32"/>
      <c r="N224" s="32"/>
      <c r="O224" s="32"/>
      <c r="P224" s="32"/>
      <c r="Q224" s="32"/>
      <c r="R224" s="32"/>
      <c r="S224" s="32"/>
      <c r="T224" s="32"/>
      <c r="U224" s="32"/>
      <c r="V224" s="32"/>
      <c r="W224" s="32"/>
      <c r="X224" s="32"/>
      <c r="Y224" s="32"/>
      <c r="Z224" s="32"/>
      <c r="AA224" s="32"/>
      <c r="AB224" s="32"/>
      <c r="AC224" s="32"/>
      <c r="AD224" s="32"/>
      <c r="AE224" s="32" t="s">
        <v>228</v>
      </c>
      <c r="AF224" s="32"/>
      <c r="AG224" s="32"/>
      <c r="AH224" s="32"/>
      <c r="AI224" s="32"/>
      <c r="AJ224" s="32"/>
      <c r="AK224" s="32"/>
      <c r="AL224" s="32"/>
      <c r="AM224" s="32">
        <v>15</v>
      </c>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07"/>
      <c r="B225" s="263"/>
      <c r="C225" s="302" t="s">
        <v>426</v>
      </c>
      <c r="D225" s="268"/>
      <c r="E225" s="274">
        <v>540.19240000000002</v>
      </c>
      <c r="F225" s="284"/>
      <c r="G225" s="284"/>
      <c r="H225" s="283"/>
      <c r="I225" s="313"/>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c r="B226" s="259" t="s">
        <v>427</v>
      </c>
      <c r="C226" s="300"/>
      <c r="D226" s="308"/>
      <c r="E226" s="309"/>
      <c r="F226" s="310"/>
      <c r="G226" s="285"/>
      <c r="H226" s="283"/>
      <c r="I226" s="313"/>
      <c r="J226" s="32"/>
      <c r="K226" s="32"/>
      <c r="L226" s="32"/>
      <c r="M226" s="32"/>
      <c r="N226" s="32"/>
      <c r="O226" s="32"/>
      <c r="P226" s="32"/>
      <c r="Q226" s="32"/>
      <c r="R226" s="32"/>
      <c r="S226" s="32"/>
      <c r="T226" s="32"/>
      <c r="U226" s="32"/>
      <c r="V226" s="32"/>
      <c r="W226" s="32"/>
      <c r="X226" s="32"/>
      <c r="Y226" s="32"/>
      <c r="Z226" s="32"/>
      <c r="AA226" s="32"/>
      <c r="AB226" s="32"/>
      <c r="AC226" s="32">
        <v>0</v>
      </c>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11">
        <v>34</v>
      </c>
      <c r="B227" s="262" t="s">
        <v>428</v>
      </c>
      <c r="C227" s="301" t="s">
        <v>429</v>
      </c>
      <c r="D227" s="267" t="s">
        <v>235</v>
      </c>
      <c r="E227" s="273">
        <v>270.09620000000001</v>
      </c>
      <c r="F227" s="286"/>
      <c r="G227" s="284">
        <f>ROUND(E227*F227,2)</f>
        <v>0</v>
      </c>
      <c r="H227" s="283" t="s">
        <v>420</v>
      </c>
      <c r="I227" s="313" t="s">
        <v>227</v>
      </c>
      <c r="J227" s="32"/>
      <c r="K227" s="32"/>
      <c r="L227" s="32"/>
      <c r="M227" s="32"/>
      <c r="N227" s="32"/>
      <c r="O227" s="32"/>
      <c r="P227" s="32"/>
      <c r="Q227" s="32"/>
      <c r="R227" s="32"/>
      <c r="S227" s="32"/>
      <c r="T227" s="32"/>
      <c r="U227" s="32"/>
      <c r="V227" s="32"/>
      <c r="W227" s="32"/>
      <c r="X227" s="32"/>
      <c r="Y227" s="32"/>
      <c r="Z227" s="32"/>
      <c r="AA227" s="32"/>
      <c r="AB227" s="32"/>
      <c r="AC227" s="32"/>
      <c r="AD227" s="32"/>
      <c r="AE227" s="32" t="s">
        <v>228</v>
      </c>
      <c r="AF227" s="32"/>
      <c r="AG227" s="32"/>
      <c r="AH227" s="32"/>
      <c r="AI227" s="32"/>
      <c r="AJ227" s="32"/>
      <c r="AK227" s="32"/>
      <c r="AL227" s="32"/>
      <c r="AM227" s="32">
        <v>15</v>
      </c>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63"/>
      <c r="C228" s="302" t="s">
        <v>430</v>
      </c>
      <c r="D228" s="268"/>
      <c r="E228" s="274">
        <v>270.09620000000001</v>
      </c>
      <c r="F228" s="284"/>
      <c r="G228" s="284"/>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07"/>
      <c r="B229" s="259" t="s">
        <v>431</v>
      </c>
      <c r="C229" s="300"/>
      <c r="D229" s="308"/>
      <c r="E229" s="309"/>
      <c r="F229" s="310"/>
      <c r="G229" s="285"/>
      <c r="H229" s="283"/>
      <c r="I229" s="313"/>
      <c r="J229" s="32"/>
      <c r="K229" s="32"/>
      <c r="L229" s="32"/>
      <c r="M229" s="32"/>
      <c r="N229" s="32"/>
      <c r="O229" s="32"/>
      <c r="P229" s="32"/>
      <c r="Q229" s="32"/>
      <c r="R229" s="32"/>
      <c r="S229" s="32"/>
      <c r="T229" s="32"/>
      <c r="U229" s="32"/>
      <c r="V229" s="32"/>
      <c r="W229" s="32"/>
      <c r="X229" s="32"/>
      <c r="Y229" s="32"/>
      <c r="Z229" s="32"/>
      <c r="AA229" s="32"/>
      <c r="AB229" s="32"/>
      <c r="AC229" s="32">
        <v>0</v>
      </c>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11">
        <v>35</v>
      </c>
      <c r="B230" s="262" t="s">
        <v>432</v>
      </c>
      <c r="C230" s="301" t="s">
        <v>433</v>
      </c>
      <c r="D230" s="267" t="s">
        <v>235</v>
      </c>
      <c r="E230" s="273">
        <v>270.09620000000001</v>
      </c>
      <c r="F230" s="286"/>
      <c r="G230" s="284">
        <f>ROUND(E230*F230,2)</f>
        <v>0</v>
      </c>
      <c r="H230" s="283" t="s">
        <v>420</v>
      </c>
      <c r="I230" s="313" t="s">
        <v>227</v>
      </c>
      <c r="J230" s="32"/>
      <c r="K230" s="32"/>
      <c r="L230" s="32"/>
      <c r="M230" s="32"/>
      <c r="N230" s="32"/>
      <c r="O230" s="32"/>
      <c r="P230" s="32"/>
      <c r="Q230" s="32"/>
      <c r="R230" s="32"/>
      <c r="S230" s="32"/>
      <c r="T230" s="32"/>
      <c r="U230" s="32"/>
      <c r="V230" s="32"/>
      <c r="W230" s="32"/>
      <c r="X230" s="32"/>
      <c r="Y230" s="32"/>
      <c r="Z230" s="32"/>
      <c r="AA230" s="32"/>
      <c r="AB230" s="32"/>
      <c r="AC230" s="32"/>
      <c r="AD230" s="32"/>
      <c r="AE230" s="32" t="s">
        <v>228</v>
      </c>
      <c r="AF230" s="32"/>
      <c r="AG230" s="32"/>
      <c r="AH230" s="32"/>
      <c r="AI230" s="32"/>
      <c r="AJ230" s="32"/>
      <c r="AK230" s="32"/>
      <c r="AL230" s="32"/>
      <c r="AM230" s="32">
        <v>15</v>
      </c>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7"/>
      <c r="B231" s="263"/>
      <c r="C231" s="302" t="s">
        <v>430</v>
      </c>
      <c r="D231" s="268"/>
      <c r="E231" s="274">
        <v>270.09620000000001</v>
      </c>
      <c r="F231" s="284"/>
      <c r="G231" s="284"/>
      <c r="H231" s="283"/>
      <c r="I231" s="313"/>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07"/>
      <c r="B232" s="259" t="s">
        <v>434</v>
      </c>
      <c r="C232" s="300"/>
      <c r="D232" s="308"/>
      <c r="E232" s="309"/>
      <c r="F232" s="310"/>
      <c r="G232" s="285"/>
      <c r="H232" s="283"/>
      <c r="I232" s="313"/>
      <c r="J232" s="32"/>
      <c r="K232" s="32"/>
      <c r="L232" s="32"/>
      <c r="M232" s="32"/>
      <c r="N232" s="32"/>
      <c r="O232" s="32"/>
      <c r="P232" s="32"/>
      <c r="Q232" s="32"/>
      <c r="R232" s="32"/>
      <c r="S232" s="32"/>
      <c r="T232" s="32"/>
      <c r="U232" s="32"/>
      <c r="V232" s="32"/>
      <c r="W232" s="32"/>
      <c r="X232" s="32"/>
      <c r="Y232" s="32"/>
      <c r="Z232" s="32"/>
      <c r="AA232" s="32"/>
      <c r="AB232" s="32"/>
      <c r="AC232" s="32">
        <v>1</v>
      </c>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11">
        <v>36</v>
      </c>
      <c r="B233" s="262" t="s">
        <v>435</v>
      </c>
      <c r="C233" s="301" t="s">
        <v>436</v>
      </c>
      <c r="D233" s="267" t="s">
        <v>235</v>
      </c>
      <c r="E233" s="273">
        <v>540.19240000000002</v>
      </c>
      <c r="F233" s="286"/>
      <c r="G233" s="284">
        <f>ROUND(E233*F233,2)</f>
        <v>0</v>
      </c>
      <c r="H233" s="283" t="s">
        <v>420</v>
      </c>
      <c r="I233" s="313" t="s">
        <v>227</v>
      </c>
      <c r="J233" s="32"/>
      <c r="K233" s="32"/>
      <c r="L233" s="32"/>
      <c r="M233" s="32"/>
      <c r="N233" s="32"/>
      <c r="O233" s="32"/>
      <c r="P233" s="32"/>
      <c r="Q233" s="32"/>
      <c r="R233" s="32"/>
      <c r="S233" s="32"/>
      <c r="T233" s="32"/>
      <c r="U233" s="32"/>
      <c r="V233" s="32"/>
      <c r="W233" s="32"/>
      <c r="X233" s="32"/>
      <c r="Y233" s="32"/>
      <c r="Z233" s="32"/>
      <c r="AA233" s="32"/>
      <c r="AB233" s="32"/>
      <c r="AC233" s="32"/>
      <c r="AD233" s="32"/>
      <c r="AE233" s="32" t="s">
        <v>228</v>
      </c>
      <c r="AF233" s="32"/>
      <c r="AG233" s="32"/>
      <c r="AH233" s="32"/>
      <c r="AI233" s="32"/>
      <c r="AJ233" s="32"/>
      <c r="AK233" s="32"/>
      <c r="AL233" s="32"/>
      <c r="AM233" s="32">
        <v>15</v>
      </c>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7"/>
      <c r="B234" s="263"/>
      <c r="C234" s="302" t="s">
        <v>437</v>
      </c>
      <c r="D234" s="268"/>
      <c r="E234" s="274">
        <v>540.19240000000002</v>
      </c>
      <c r="F234" s="284"/>
      <c r="G234" s="284"/>
      <c r="H234" s="283"/>
      <c r="I234" s="31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7"/>
      <c r="B235" s="259" t="s">
        <v>438</v>
      </c>
      <c r="C235" s="300"/>
      <c r="D235" s="308"/>
      <c r="E235" s="309"/>
      <c r="F235" s="310"/>
      <c r="G235" s="285"/>
      <c r="H235" s="283"/>
      <c r="I235" s="313"/>
      <c r="J235" s="32"/>
      <c r="K235" s="32"/>
      <c r="L235" s="32"/>
      <c r="M235" s="32"/>
      <c r="N235" s="32"/>
      <c r="O235" s="32"/>
      <c r="P235" s="32"/>
      <c r="Q235" s="32"/>
      <c r="R235" s="32"/>
      <c r="S235" s="32"/>
      <c r="T235" s="32"/>
      <c r="U235" s="32"/>
      <c r="V235" s="32"/>
      <c r="W235" s="32"/>
      <c r="X235" s="32"/>
      <c r="Y235" s="32"/>
      <c r="Z235" s="32"/>
      <c r="AA235" s="32"/>
      <c r="AB235" s="32"/>
      <c r="AC235" s="32">
        <v>0</v>
      </c>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11">
        <v>37</v>
      </c>
      <c r="B236" s="262" t="s">
        <v>439</v>
      </c>
      <c r="C236" s="301" t="s">
        <v>433</v>
      </c>
      <c r="D236" s="267" t="s">
        <v>235</v>
      </c>
      <c r="E236" s="273">
        <v>270.09620000000001</v>
      </c>
      <c r="F236" s="286"/>
      <c r="G236" s="284">
        <f>ROUND(E236*F236,2)</f>
        <v>0</v>
      </c>
      <c r="H236" s="283" t="s">
        <v>420</v>
      </c>
      <c r="I236" s="313" t="s">
        <v>227</v>
      </c>
      <c r="J236" s="32"/>
      <c r="K236" s="32"/>
      <c r="L236" s="32"/>
      <c r="M236" s="32"/>
      <c r="N236" s="32"/>
      <c r="O236" s="32"/>
      <c r="P236" s="32"/>
      <c r="Q236" s="32"/>
      <c r="R236" s="32"/>
      <c r="S236" s="32"/>
      <c r="T236" s="32"/>
      <c r="U236" s="32"/>
      <c r="V236" s="32"/>
      <c r="W236" s="32"/>
      <c r="X236" s="32"/>
      <c r="Y236" s="32"/>
      <c r="Z236" s="32"/>
      <c r="AA236" s="32"/>
      <c r="AB236" s="32"/>
      <c r="AC236" s="32"/>
      <c r="AD236" s="32"/>
      <c r="AE236" s="32" t="s">
        <v>228</v>
      </c>
      <c r="AF236" s="32"/>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07"/>
      <c r="B237" s="263"/>
      <c r="C237" s="302" t="s">
        <v>430</v>
      </c>
      <c r="D237" s="268"/>
      <c r="E237" s="274">
        <v>270.09620000000001</v>
      </c>
      <c r="F237" s="284"/>
      <c r="G237" s="284"/>
      <c r="H237" s="283"/>
      <c r="I237" s="313"/>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07"/>
      <c r="B238" s="259" t="s">
        <v>440</v>
      </c>
      <c r="C238" s="300"/>
      <c r="D238" s="308"/>
      <c r="E238" s="309"/>
      <c r="F238" s="310"/>
      <c r="G238" s="285"/>
      <c r="H238" s="283"/>
      <c r="I238" s="313"/>
      <c r="J238" s="32"/>
      <c r="K238" s="32"/>
      <c r="L238" s="32"/>
      <c r="M238" s="32"/>
      <c r="N238" s="32"/>
      <c r="O238" s="32"/>
      <c r="P238" s="32"/>
      <c r="Q238" s="32"/>
      <c r="R238" s="32"/>
      <c r="S238" s="32"/>
      <c r="T238" s="32"/>
      <c r="U238" s="32"/>
      <c r="V238" s="32"/>
      <c r="W238" s="32"/>
      <c r="X238" s="32"/>
      <c r="Y238" s="32"/>
      <c r="Z238" s="32"/>
      <c r="AA238" s="32"/>
      <c r="AB238" s="32"/>
      <c r="AC238" s="32">
        <v>0</v>
      </c>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11">
        <v>38</v>
      </c>
      <c r="B239" s="262" t="s">
        <v>441</v>
      </c>
      <c r="C239" s="301" t="s">
        <v>442</v>
      </c>
      <c r="D239" s="267" t="s">
        <v>235</v>
      </c>
      <c r="E239" s="273">
        <v>12</v>
      </c>
      <c r="F239" s="286"/>
      <c r="G239" s="284">
        <f>ROUND(E239*F239,2)</f>
        <v>0</v>
      </c>
      <c r="H239" s="283" t="s">
        <v>420</v>
      </c>
      <c r="I239" s="313" t="s">
        <v>227</v>
      </c>
      <c r="J239" s="32"/>
      <c r="K239" s="32"/>
      <c r="L239" s="32"/>
      <c r="M239" s="32"/>
      <c r="N239" s="32"/>
      <c r="O239" s="32"/>
      <c r="P239" s="32"/>
      <c r="Q239" s="32"/>
      <c r="R239" s="32"/>
      <c r="S239" s="32"/>
      <c r="T239" s="32"/>
      <c r="U239" s="32"/>
      <c r="V239" s="32"/>
      <c r="W239" s="32"/>
      <c r="X239" s="32"/>
      <c r="Y239" s="32"/>
      <c r="Z239" s="32"/>
      <c r="AA239" s="32"/>
      <c r="AB239" s="32"/>
      <c r="AC239" s="32"/>
      <c r="AD239" s="32"/>
      <c r="AE239" s="32" t="s">
        <v>228</v>
      </c>
      <c r="AF239" s="32"/>
      <c r="AG239" s="32"/>
      <c r="AH239" s="32"/>
      <c r="AI239" s="32"/>
      <c r="AJ239" s="32"/>
      <c r="AK239" s="32"/>
      <c r="AL239" s="32"/>
      <c r="AM239" s="32">
        <v>15</v>
      </c>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07"/>
      <c r="B240" s="263"/>
      <c r="C240" s="302" t="s">
        <v>443</v>
      </c>
      <c r="D240" s="268"/>
      <c r="E240" s="274">
        <v>12</v>
      </c>
      <c r="F240" s="284"/>
      <c r="G240" s="284"/>
      <c r="H240" s="283"/>
      <c r="I240" s="313"/>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59" t="s">
        <v>444</v>
      </c>
      <c r="C241" s="300"/>
      <c r="D241" s="308"/>
      <c r="E241" s="309"/>
      <c r="F241" s="310"/>
      <c r="G241" s="285"/>
      <c r="H241" s="283"/>
      <c r="I241" s="313"/>
      <c r="J241" s="32"/>
      <c r="K241" s="32"/>
      <c r="L241" s="32"/>
      <c r="M241" s="32"/>
      <c r="N241" s="32"/>
      <c r="O241" s="32"/>
      <c r="P241" s="32"/>
      <c r="Q241" s="32"/>
      <c r="R241" s="32"/>
      <c r="S241" s="32"/>
      <c r="T241" s="32"/>
      <c r="U241" s="32"/>
      <c r="V241" s="32"/>
      <c r="W241" s="32"/>
      <c r="X241" s="32"/>
      <c r="Y241" s="32"/>
      <c r="Z241" s="32"/>
      <c r="AA241" s="32"/>
      <c r="AB241" s="32"/>
      <c r="AC241" s="32">
        <v>0</v>
      </c>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11">
        <v>39</v>
      </c>
      <c r="B242" s="262" t="s">
        <v>445</v>
      </c>
      <c r="C242" s="301" t="s">
        <v>446</v>
      </c>
      <c r="D242" s="267" t="s">
        <v>376</v>
      </c>
      <c r="E242" s="273">
        <v>2</v>
      </c>
      <c r="F242" s="286"/>
      <c r="G242" s="284">
        <f>ROUND(E242*F242,2)</f>
        <v>0</v>
      </c>
      <c r="H242" s="283" t="s">
        <v>420</v>
      </c>
      <c r="I242" s="313" t="s">
        <v>227</v>
      </c>
      <c r="J242" s="32"/>
      <c r="K242" s="32"/>
      <c r="L242" s="32"/>
      <c r="M242" s="32"/>
      <c r="N242" s="32"/>
      <c r="O242" s="32"/>
      <c r="P242" s="32"/>
      <c r="Q242" s="32"/>
      <c r="R242" s="32"/>
      <c r="S242" s="32"/>
      <c r="T242" s="32"/>
      <c r="U242" s="32"/>
      <c r="V242" s="32"/>
      <c r="W242" s="32"/>
      <c r="X242" s="32"/>
      <c r="Y242" s="32"/>
      <c r="Z242" s="32"/>
      <c r="AA242" s="32"/>
      <c r="AB242" s="32"/>
      <c r="AC242" s="32"/>
      <c r="AD242" s="32"/>
      <c r="AE242" s="32" t="s">
        <v>228</v>
      </c>
      <c r="AF242" s="32"/>
      <c r="AG242" s="32"/>
      <c r="AH242" s="32"/>
      <c r="AI242" s="32"/>
      <c r="AJ242" s="32"/>
      <c r="AK242" s="32"/>
      <c r="AL242" s="32"/>
      <c r="AM242" s="32">
        <v>15</v>
      </c>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7"/>
      <c r="B243" s="259" t="s">
        <v>447</v>
      </c>
      <c r="C243" s="300"/>
      <c r="D243" s="308"/>
      <c r="E243" s="309"/>
      <c r="F243" s="310"/>
      <c r="G243" s="285"/>
      <c r="H243" s="283"/>
      <c r="I243" s="313"/>
      <c r="J243" s="32"/>
      <c r="K243" s="32"/>
      <c r="L243" s="32"/>
      <c r="M243" s="32"/>
      <c r="N243" s="32"/>
      <c r="O243" s="32"/>
      <c r="P243" s="32"/>
      <c r="Q243" s="32"/>
      <c r="R243" s="32"/>
      <c r="S243" s="32"/>
      <c r="T243" s="32"/>
      <c r="U243" s="32"/>
      <c r="V243" s="32"/>
      <c r="W243" s="32"/>
      <c r="X243" s="32"/>
      <c r="Y243" s="32"/>
      <c r="Z243" s="32"/>
      <c r="AA243" s="32"/>
      <c r="AB243" s="32"/>
      <c r="AC243" s="32">
        <v>1</v>
      </c>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11">
        <v>40</v>
      </c>
      <c r="B244" s="262" t="s">
        <v>448</v>
      </c>
      <c r="C244" s="301" t="s">
        <v>446</v>
      </c>
      <c r="D244" s="267" t="s">
        <v>376</v>
      </c>
      <c r="E244" s="273">
        <v>4</v>
      </c>
      <c r="F244" s="286"/>
      <c r="G244" s="284">
        <f>ROUND(E244*F244,2)</f>
        <v>0</v>
      </c>
      <c r="H244" s="283" t="s">
        <v>420</v>
      </c>
      <c r="I244" s="313" t="s">
        <v>227</v>
      </c>
      <c r="J244" s="32"/>
      <c r="K244" s="32"/>
      <c r="L244" s="32"/>
      <c r="M244" s="32"/>
      <c r="N244" s="32"/>
      <c r="O244" s="32"/>
      <c r="P244" s="32"/>
      <c r="Q244" s="32"/>
      <c r="R244" s="32"/>
      <c r="S244" s="32"/>
      <c r="T244" s="32"/>
      <c r="U244" s="32"/>
      <c r="V244" s="32"/>
      <c r="W244" s="32"/>
      <c r="X244" s="32"/>
      <c r="Y244" s="32"/>
      <c r="Z244" s="32"/>
      <c r="AA244" s="32"/>
      <c r="AB244" s="32"/>
      <c r="AC244" s="32"/>
      <c r="AD244" s="32"/>
      <c r="AE244" s="32" t="s">
        <v>228</v>
      </c>
      <c r="AF244" s="32"/>
      <c r="AG244" s="32"/>
      <c r="AH244" s="32"/>
      <c r="AI244" s="32"/>
      <c r="AJ244" s="32"/>
      <c r="AK244" s="32"/>
      <c r="AL244" s="32"/>
      <c r="AM244" s="32">
        <v>15</v>
      </c>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07"/>
      <c r="B245" s="263"/>
      <c r="C245" s="302" t="s">
        <v>449</v>
      </c>
      <c r="D245" s="268"/>
      <c r="E245" s="274">
        <v>4</v>
      </c>
      <c r="F245" s="284"/>
      <c r="G245" s="284"/>
      <c r="H245" s="283"/>
      <c r="I245" s="313"/>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59" t="s">
        <v>450</v>
      </c>
      <c r="C246" s="300"/>
      <c r="D246" s="308"/>
      <c r="E246" s="309"/>
      <c r="F246" s="310"/>
      <c r="G246" s="285"/>
      <c r="H246" s="283"/>
      <c r="I246" s="313"/>
      <c r="J246" s="32"/>
      <c r="K246" s="32"/>
      <c r="L246" s="32"/>
      <c r="M246" s="32"/>
      <c r="N246" s="32"/>
      <c r="O246" s="32"/>
      <c r="P246" s="32"/>
      <c r="Q246" s="32"/>
      <c r="R246" s="32"/>
      <c r="S246" s="32"/>
      <c r="T246" s="32"/>
      <c r="U246" s="32"/>
      <c r="V246" s="32"/>
      <c r="W246" s="32"/>
      <c r="X246" s="32"/>
      <c r="Y246" s="32"/>
      <c r="Z246" s="32"/>
      <c r="AA246" s="32"/>
      <c r="AB246" s="32"/>
      <c r="AC246" s="32">
        <v>0</v>
      </c>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07"/>
      <c r="B247" s="259" t="s">
        <v>451</v>
      </c>
      <c r="C247" s="300"/>
      <c r="D247" s="308"/>
      <c r="E247" s="309"/>
      <c r="F247" s="310"/>
      <c r="G247" s="285"/>
      <c r="H247" s="283"/>
      <c r="I247" s="313"/>
      <c r="J247" s="32"/>
      <c r="K247" s="32"/>
      <c r="L247" s="32"/>
      <c r="M247" s="32"/>
      <c r="N247" s="32"/>
      <c r="O247" s="32"/>
      <c r="P247" s="32"/>
      <c r="Q247" s="32"/>
      <c r="R247" s="32"/>
      <c r="S247" s="32"/>
      <c r="T247" s="32"/>
      <c r="U247" s="32"/>
      <c r="V247" s="32"/>
      <c r="W247" s="32"/>
      <c r="X247" s="32"/>
      <c r="Y247" s="32"/>
      <c r="Z247" s="32"/>
      <c r="AA247" s="32"/>
      <c r="AB247" s="32"/>
      <c r="AC247" s="32"/>
      <c r="AD247" s="32"/>
      <c r="AE247" s="32" t="s">
        <v>222</v>
      </c>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11">
        <v>41</v>
      </c>
      <c r="B248" s="262" t="s">
        <v>452</v>
      </c>
      <c r="C248" s="301" t="s">
        <v>446</v>
      </c>
      <c r="D248" s="267" t="s">
        <v>376</v>
      </c>
      <c r="E248" s="273">
        <v>2</v>
      </c>
      <c r="F248" s="286"/>
      <c r="G248" s="284">
        <f>ROUND(E248*F248,2)</f>
        <v>0</v>
      </c>
      <c r="H248" s="283" t="s">
        <v>420</v>
      </c>
      <c r="I248" s="313" t="s">
        <v>227</v>
      </c>
      <c r="J248" s="32"/>
      <c r="K248" s="32"/>
      <c r="L248" s="32"/>
      <c r="M248" s="32"/>
      <c r="N248" s="32"/>
      <c r="O248" s="32"/>
      <c r="P248" s="32"/>
      <c r="Q248" s="32"/>
      <c r="R248" s="32"/>
      <c r="S248" s="32"/>
      <c r="T248" s="32"/>
      <c r="U248" s="32"/>
      <c r="V248" s="32"/>
      <c r="W248" s="32"/>
      <c r="X248" s="32"/>
      <c r="Y248" s="32"/>
      <c r="Z248" s="32"/>
      <c r="AA248" s="32"/>
      <c r="AB248" s="32"/>
      <c r="AC248" s="32"/>
      <c r="AD248" s="32"/>
      <c r="AE248" s="32" t="s">
        <v>228</v>
      </c>
      <c r="AF248" s="32"/>
      <c r="AG248" s="32"/>
      <c r="AH248" s="32"/>
      <c r="AI248" s="32"/>
      <c r="AJ248" s="32"/>
      <c r="AK248" s="32"/>
      <c r="AL248" s="32"/>
      <c r="AM248" s="32">
        <v>15</v>
      </c>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c r="B249" s="263"/>
      <c r="C249" s="302" t="s">
        <v>453</v>
      </c>
      <c r="D249" s="268"/>
      <c r="E249" s="274">
        <v>2</v>
      </c>
      <c r="F249" s="284"/>
      <c r="G249" s="284"/>
      <c r="H249" s="283"/>
      <c r="I249" s="313"/>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c r="A250" s="306" t="s">
        <v>218</v>
      </c>
      <c r="B250" s="261" t="s">
        <v>138</v>
      </c>
      <c r="C250" s="298" t="s">
        <v>139</v>
      </c>
      <c r="D250" s="265"/>
      <c r="E250" s="271"/>
      <c r="F250" s="287">
        <f>SUM(G251:G257)</f>
        <v>0</v>
      </c>
      <c r="G250" s="288"/>
      <c r="H250" s="280"/>
      <c r="I250" s="312"/>
      <c r="AE250" t="s">
        <v>219</v>
      </c>
    </row>
    <row r="251" spans="1:60" outlineLevel="1">
      <c r="A251" s="307"/>
      <c r="B251" s="258" t="s">
        <v>454</v>
      </c>
      <c r="C251" s="299"/>
      <c r="D251" s="266"/>
      <c r="E251" s="272"/>
      <c r="F251" s="281"/>
      <c r="G251" s="282"/>
      <c r="H251" s="283"/>
      <c r="I251" s="313"/>
      <c r="J251" s="32"/>
      <c r="K251" s="32"/>
      <c r="L251" s="32"/>
      <c r="M251" s="32"/>
      <c r="N251" s="32"/>
      <c r="O251" s="32"/>
      <c r="P251" s="32"/>
      <c r="Q251" s="32"/>
      <c r="R251" s="32"/>
      <c r="S251" s="32"/>
      <c r="T251" s="32"/>
      <c r="U251" s="32"/>
      <c r="V251" s="32"/>
      <c r="W251" s="32"/>
      <c r="X251" s="32"/>
      <c r="Y251" s="32"/>
      <c r="Z251" s="32"/>
      <c r="AA251" s="32"/>
      <c r="AB251" s="32"/>
      <c r="AC251" s="32">
        <v>0</v>
      </c>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7"/>
      <c r="B252" s="259" t="s">
        <v>455</v>
      </c>
      <c r="C252" s="300"/>
      <c r="D252" s="308"/>
      <c r="E252" s="309"/>
      <c r="F252" s="310"/>
      <c r="G252" s="285"/>
      <c r="H252" s="283"/>
      <c r="I252" s="313"/>
      <c r="J252" s="32"/>
      <c r="K252" s="32"/>
      <c r="L252" s="32"/>
      <c r="M252" s="32"/>
      <c r="N252" s="32"/>
      <c r="O252" s="32"/>
      <c r="P252" s="32"/>
      <c r="Q252" s="32"/>
      <c r="R252" s="32"/>
      <c r="S252" s="32"/>
      <c r="T252" s="32"/>
      <c r="U252" s="32"/>
      <c r="V252" s="32"/>
      <c r="W252" s="32"/>
      <c r="X252" s="32"/>
      <c r="Y252" s="32"/>
      <c r="Z252" s="32"/>
      <c r="AA252" s="32"/>
      <c r="AB252" s="32"/>
      <c r="AC252" s="32">
        <v>1</v>
      </c>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11">
        <v>42</v>
      </c>
      <c r="B253" s="262" t="s">
        <v>456</v>
      </c>
      <c r="C253" s="301" t="s">
        <v>457</v>
      </c>
      <c r="D253" s="267" t="s">
        <v>235</v>
      </c>
      <c r="E253" s="273">
        <v>24.923500000000001</v>
      </c>
      <c r="F253" s="286"/>
      <c r="G253" s="284">
        <f>ROUND(E253*F253,2)</f>
        <v>0</v>
      </c>
      <c r="H253" s="283" t="s">
        <v>458</v>
      </c>
      <c r="I253" s="313" t="s">
        <v>227</v>
      </c>
      <c r="J253" s="32"/>
      <c r="K253" s="32"/>
      <c r="L253" s="32"/>
      <c r="M253" s="32"/>
      <c r="N253" s="32"/>
      <c r="O253" s="32"/>
      <c r="P253" s="32"/>
      <c r="Q253" s="32"/>
      <c r="R253" s="32"/>
      <c r="S253" s="32"/>
      <c r="T253" s="32"/>
      <c r="U253" s="32"/>
      <c r="V253" s="32"/>
      <c r="W253" s="32"/>
      <c r="X253" s="32"/>
      <c r="Y253" s="32"/>
      <c r="Z253" s="32"/>
      <c r="AA253" s="32"/>
      <c r="AB253" s="32"/>
      <c r="AC253" s="32"/>
      <c r="AD253" s="32"/>
      <c r="AE253" s="32" t="s">
        <v>228</v>
      </c>
      <c r="AF253" s="32"/>
      <c r="AG253" s="32"/>
      <c r="AH253" s="32"/>
      <c r="AI253" s="32"/>
      <c r="AJ253" s="32"/>
      <c r="AK253" s="32"/>
      <c r="AL253" s="32"/>
      <c r="AM253" s="32">
        <v>15</v>
      </c>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07"/>
      <c r="B254" s="263"/>
      <c r="C254" s="302" t="s">
        <v>459</v>
      </c>
      <c r="D254" s="268"/>
      <c r="E254" s="274">
        <v>24.923500000000001</v>
      </c>
      <c r="F254" s="284"/>
      <c r="G254" s="284"/>
      <c r="H254" s="283"/>
      <c r="I254" s="313"/>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7"/>
      <c r="B255" s="259" t="s">
        <v>460</v>
      </c>
      <c r="C255" s="300"/>
      <c r="D255" s="308"/>
      <c r="E255" s="309"/>
      <c r="F255" s="310"/>
      <c r="G255" s="285"/>
      <c r="H255" s="283"/>
      <c r="I255" s="313"/>
      <c r="J255" s="32"/>
      <c r="K255" s="32"/>
      <c r="L255" s="32"/>
      <c r="M255" s="32"/>
      <c r="N255" s="32"/>
      <c r="O255" s="32"/>
      <c r="P255" s="32"/>
      <c r="Q255" s="32"/>
      <c r="R255" s="32"/>
      <c r="S255" s="32"/>
      <c r="T255" s="32"/>
      <c r="U255" s="32"/>
      <c r="V255" s="32"/>
      <c r="W255" s="32"/>
      <c r="X255" s="32"/>
      <c r="Y255" s="32"/>
      <c r="Z255" s="32"/>
      <c r="AA255" s="32"/>
      <c r="AB255" s="32"/>
      <c r="AC255" s="32">
        <v>0</v>
      </c>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11">
        <v>43</v>
      </c>
      <c r="B256" s="262" t="s">
        <v>461</v>
      </c>
      <c r="C256" s="301" t="s">
        <v>462</v>
      </c>
      <c r="D256" s="267" t="s">
        <v>235</v>
      </c>
      <c r="E256" s="273">
        <v>466.39308</v>
      </c>
      <c r="F256" s="286"/>
      <c r="G256" s="284">
        <f>ROUND(E256*F256,2)</f>
        <v>0</v>
      </c>
      <c r="H256" s="283" t="s">
        <v>458</v>
      </c>
      <c r="I256" s="313" t="s">
        <v>227</v>
      </c>
      <c r="J256" s="32"/>
      <c r="K256" s="32"/>
      <c r="L256" s="32"/>
      <c r="M256" s="32"/>
      <c r="N256" s="32"/>
      <c r="O256" s="32"/>
      <c r="P256" s="32"/>
      <c r="Q256" s="32"/>
      <c r="R256" s="32"/>
      <c r="S256" s="32"/>
      <c r="T256" s="32"/>
      <c r="U256" s="32"/>
      <c r="V256" s="32"/>
      <c r="W256" s="32"/>
      <c r="X256" s="32"/>
      <c r="Y256" s="32"/>
      <c r="Z256" s="32"/>
      <c r="AA256" s="32"/>
      <c r="AB256" s="32"/>
      <c r="AC256" s="32"/>
      <c r="AD256" s="32"/>
      <c r="AE256" s="32" t="s">
        <v>228</v>
      </c>
      <c r="AF256" s="32"/>
      <c r="AG256" s="32"/>
      <c r="AH256" s="32"/>
      <c r="AI256" s="32"/>
      <c r="AJ256" s="32"/>
      <c r="AK256" s="32"/>
      <c r="AL256" s="32"/>
      <c r="AM256" s="32">
        <v>15</v>
      </c>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07"/>
      <c r="B257" s="263"/>
      <c r="C257" s="302" t="s">
        <v>463</v>
      </c>
      <c r="D257" s="268"/>
      <c r="E257" s="274">
        <v>466.39308</v>
      </c>
      <c r="F257" s="284"/>
      <c r="G257" s="284"/>
      <c r="H257" s="283"/>
      <c r="I257" s="313"/>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c r="A258" s="306" t="s">
        <v>218</v>
      </c>
      <c r="B258" s="261" t="s">
        <v>140</v>
      </c>
      <c r="C258" s="298" t="s">
        <v>141</v>
      </c>
      <c r="D258" s="265"/>
      <c r="E258" s="271"/>
      <c r="F258" s="287">
        <f>SUM(G259:G265)</f>
        <v>0</v>
      </c>
      <c r="G258" s="288"/>
      <c r="H258" s="280"/>
      <c r="I258" s="312"/>
      <c r="AE258" t="s">
        <v>219</v>
      </c>
    </row>
    <row r="259" spans="1:60" outlineLevel="1">
      <c r="A259" s="307"/>
      <c r="B259" s="258" t="s">
        <v>464</v>
      </c>
      <c r="C259" s="299"/>
      <c r="D259" s="266"/>
      <c r="E259" s="272"/>
      <c r="F259" s="281"/>
      <c r="G259" s="282"/>
      <c r="H259" s="283"/>
      <c r="I259" s="313"/>
      <c r="J259" s="32"/>
      <c r="K259" s="32"/>
      <c r="L259" s="32"/>
      <c r="M259" s="32"/>
      <c r="N259" s="32"/>
      <c r="O259" s="32"/>
      <c r="P259" s="32"/>
      <c r="Q259" s="32"/>
      <c r="R259" s="32"/>
      <c r="S259" s="32"/>
      <c r="T259" s="32"/>
      <c r="U259" s="32"/>
      <c r="V259" s="32"/>
      <c r="W259" s="32"/>
      <c r="X259" s="32"/>
      <c r="Y259" s="32"/>
      <c r="Z259" s="32"/>
      <c r="AA259" s="32"/>
      <c r="AB259" s="32"/>
      <c r="AC259" s="32">
        <v>0</v>
      </c>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59" t="s">
        <v>465</v>
      </c>
      <c r="C260" s="300"/>
      <c r="D260" s="308"/>
      <c r="E260" s="309"/>
      <c r="F260" s="310"/>
      <c r="G260" s="285"/>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t="s">
        <v>222</v>
      </c>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59" t="s">
        <v>466</v>
      </c>
      <c r="C261" s="300"/>
      <c r="D261" s="308"/>
      <c r="E261" s="309"/>
      <c r="F261" s="310"/>
      <c r="G261" s="285"/>
      <c r="H261" s="283"/>
      <c r="I261" s="313"/>
      <c r="J261" s="32"/>
      <c r="K261" s="32"/>
      <c r="L261" s="32"/>
      <c r="M261" s="32"/>
      <c r="N261" s="32"/>
      <c r="O261" s="32"/>
      <c r="P261" s="32"/>
      <c r="Q261" s="32"/>
      <c r="R261" s="32"/>
      <c r="S261" s="32"/>
      <c r="T261" s="32"/>
      <c r="U261" s="32"/>
      <c r="V261" s="32"/>
      <c r="W261" s="32"/>
      <c r="X261" s="32"/>
      <c r="Y261" s="32"/>
      <c r="Z261" s="32"/>
      <c r="AA261" s="32"/>
      <c r="AB261" s="32"/>
      <c r="AC261" s="32">
        <v>1</v>
      </c>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11">
        <v>44</v>
      </c>
      <c r="B262" s="262" t="s">
        <v>467</v>
      </c>
      <c r="C262" s="301" t="s">
        <v>468</v>
      </c>
      <c r="D262" s="267" t="s">
        <v>469</v>
      </c>
      <c r="E262" s="273">
        <v>25.577870000000001</v>
      </c>
      <c r="F262" s="286"/>
      <c r="G262" s="284">
        <f>ROUND(E262*F262,2)</f>
        <v>0</v>
      </c>
      <c r="H262" s="283" t="s">
        <v>226</v>
      </c>
      <c r="I262" s="313" t="s">
        <v>227</v>
      </c>
      <c r="J262" s="32"/>
      <c r="K262" s="32"/>
      <c r="L262" s="32"/>
      <c r="M262" s="32"/>
      <c r="N262" s="32"/>
      <c r="O262" s="32"/>
      <c r="P262" s="32"/>
      <c r="Q262" s="32"/>
      <c r="R262" s="32"/>
      <c r="S262" s="32"/>
      <c r="T262" s="32"/>
      <c r="U262" s="32"/>
      <c r="V262" s="32"/>
      <c r="W262" s="32"/>
      <c r="X262" s="32"/>
      <c r="Y262" s="32"/>
      <c r="Z262" s="32"/>
      <c r="AA262" s="32"/>
      <c r="AB262" s="32"/>
      <c r="AC262" s="32"/>
      <c r="AD262" s="32"/>
      <c r="AE262" s="32" t="s">
        <v>228</v>
      </c>
      <c r="AF262" s="32"/>
      <c r="AG262" s="32"/>
      <c r="AH262" s="32"/>
      <c r="AI262" s="32"/>
      <c r="AJ262" s="32"/>
      <c r="AK262" s="32"/>
      <c r="AL262" s="32"/>
      <c r="AM262" s="32">
        <v>15</v>
      </c>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c r="B263" s="263"/>
      <c r="C263" s="302" t="s">
        <v>470</v>
      </c>
      <c r="D263" s="268"/>
      <c r="E263" s="274"/>
      <c r="F263" s="284"/>
      <c r="G263" s="284"/>
      <c r="H263" s="283"/>
      <c r="I263" s="313"/>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7"/>
      <c r="B264" s="263"/>
      <c r="C264" s="302" t="s">
        <v>471</v>
      </c>
      <c r="D264" s="268"/>
      <c r="E264" s="274"/>
      <c r="F264" s="284"/>
      <c r="G264" s="284"/>
      <c r="H264" s="283"/>
      <c r="I264" s="313"/>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7"/>
      <c r="B265" s="263"/>
      <c r="C265" s="302" t="s">
        <v>472</v>
      </c>
      <c r="D265" s="268"/>
      <c r="E265" s="274">
        <v>25.577870000000001</v>
      </c>
      <c r="F265" s="284"/>
      <c r="G265" s="284"/>
      <c r="H265" s="283"/>
      <c r="I265" s="313"/>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c r="A266" s="306" t="s">
        <v>218</v>
      </c>
      <c r="B266" s="261" t="s">
        <v>144</v>
      </c>
      <c r="C266" s="298" t="s">
        <v>145</v>
      </c>
      <c r="D266" s="265"/>
      <c r="E266" s="271"/>
      <c r="F266" s="287">
        <f>SUM(G267:G292)</f>
        <v>0</v>
      </c>
      <c r="G266" s="288"/>
      <c r="H266" s="280"/>
      <c r="I266" s="312"/>
      <c r="AE266" t="s">
        <v>219</v>
      </c>
    </row>
    <row r="267" spans="1:60" outlineLevel="1">
      <c r="A267" s="307"/>
      <c r="B267" s="258" t="s">
        <v>473</v>
      </c>
      <c r="C267" s="299"/>
      <c r="D267" s="266"/>
      <c r="E267" s="272"/>
      <c r="F267" s="281"/>
      <c r="G267" s="282"/>
      <c r="H267" s="283"/>
      <c r="I267" s="313"/>
      <c r="J267" s="32"/>
      <c r="K267" s="32"/>
      <c r="L267" s="32"/>
      <c r="M267" s="32"/>
      <c r="N267" s="32"/>
      <c r="O267" s="32"/>
      <c r="P267" s="32"/>
      <c r="Q267" s="32"/>
      <c r="R267" s="32"/>
      <c r="S267" s="32"/>
      <c r="T267" s="32"/>
      <c r="U267" s="32"/>
      <c r="V267" s="32"/>
      <c r="W267" s="32"/>
      <c r="X267" s="32"/>
      <c r="Y267" s="32"/>
      <c r="Z267" s="32"/>
      <c r="AA267" s="32"/>
      <c r="AB267" s="32"/>
      <c r="AC267" s="32">
        <v>0</v>
      </c>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11">
        <v>45</v>
      </c>
      <c r="B268" s="262" t="s">
        <v>474</v>
      </c>
      <c r="C268" s="301" t="s">
        <v>475</v>
      </c>
      <c r="D268" s="267" t="s">
        <v>235</v>
      </c>
      <c r="E268" s="273">
        <v>187.22210000000001</v>
      </c>
      <c r="F268" s="286"/>
      <c r="G268" s="284">
        <f>ROUND(E268*F268,2)</f>
        <v>0</v>
      </c>
      <c r="H268" s="283" t="s">
        <v>476</v>
      </c>
      <c r="I268" s="313" t="s">
        <v>227</v>
      </c>
      <c r="J268" s="32"/>
      <c r="K268" s="32"/>
      <c r="L268" s="32"/>
      <c r="M268" s="32"/>
      <c r="N268" s="32"/>
      <c r="O268" s="32"/>
      <c r="P268" s="32"/>
      <c r="Q268" s="32"/>
      <c r="R268" s="32"/>
      <c r="S268" s="32"/>
      <c r="T268" s="32"/>
      <c r="U268" s="32"/>
      <c r="V268" s="32"/>
      <c r="W268" s="32"/>
      <c r="X268" s="32"/>
      <c r="Y268" s="32"/>
      <c r="Z268" s="32"/>
      <c r="AA268" s="32"/>
      <c r="AB268" s="32"/>
      <c r="AC268" s="32"/>
      <c r="AD268" s="32"/>
      <c r="AE268" s="32" t="s">
        <v>228</v>
      </c>
      <c r="AF268" s="32"/>
      <c r="AG268" s="32"/>
      <c r="AH268" s="32"/>
      <c r="AI268" s="32"/>
      <c r="AJ268" s="32"/>
      <c r="AK268" s="32"/>
      <c r="AL268" s="32"/>
      <c r="AM268" s="32">
        <v>15</v>
      </c>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3" t="s">
        <v>477</v>
      </c>
      <c r="D269" s="269"/>
      <c r="E269" s="275"/>
      <c r="F269" s="289"/>
      <c r="G269" s="290"/>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251" t="str">
        <f>C269</f>
        <v>Nařezání izolace na potřebný rozměr a položení na podklad ve dvou vrstvách bez dodávky izolace.</v>
      </c>
      <c r="BB269" s="32"/>
      <c r="BC269" s="32"/>
      <c r="BD269" s="32"/>
      <c r="BE269" s="32"/>
      <c r="BF269" s="32"/>
      <c r="BG269" s="32"/>
      <c r="BH269" s="32"/>
    </row>
    <row r="270" spans="1:60" outlineLevel="1">
      <c r="A270" s="307"/>
      <c r="B270" s="263"/>
      <c r="C270" s="302" t="s">
        <v>478</v>
      </c>
      <c r="D270" s="268"/>
      <c r="E270" s="274"/>
      <c r="F270" s="284"/>
      <c r="G270" s="284"/>
      <c r="H270" s="283"/>
      <c r="I270" s="313"/>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c r="B271" s="263"/>
      <c r="C271" s="302" t="s">
        <v>479</v>
      </c>
      <c r="D271" s="268"/>
      <c r="E271" s="274">
        <v>187.22210000000001</v>
      </c>
      <c r="F271" s="284"/>
      <c r="G271" s="284"/>
      <c r="H271" s="283"/>
      <c r="I271" s="313"/>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7"/>
      <c r="B272" s="259" t="s">
        <v>480</v>
      </c>
      <c r="C272" s="300"/>
      <c r="D272" s="308"/>
      <c r="E272" s="309"/>
      <c r="F272" s="310"/>
      <c r="G272" s="285"/>
      <c r="H272" s="283"/>
      <c r="I272" s="313"/>
      <c r="J272" s="32"/>
      <c r="K272" s="32"/>
      <c r="L272" s="32"/>
      <c r="M272" s="32"/>
      <c r="N272" s="32"/>
      <c r="O272" s="32"/>
      <c r="P272" s="32"/>
      <c r="Q272" s="32"/>
      <c r="R272" s="32"/>
      <c r="S272" s="32"/>
      <c r="T272" s="32"/>
      <c r="U272" s="32"/>
      <c r="V272" s="32"/>
      <c r="W272" s="32"/>
      <c r="X272" s="32"/>
      <c r="Y272" s="32"/>
      <c r="Z272" s="32"/>
      <c r="AA272" s="32"/>
      <c r="AB272" s="32"/>
      <c r="AC272" s="32">
        <v>0</v>
      </c>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11">
        <v>46</v>
      </c>
      <c r="B273" s="262" t="s">
        <v>481</v>
      </c>
      <c r="C273" s="301" t="s">
        <v>482</v>
      </c>
      <c r="D273" s="267" t="s">
        <v>235</v>
      </c>
      <c r="E273" s="273">
        <v>18.928000000000001</v>
      </c>
      <c r="F273" s="286"/>
      <c r="G273" s="284">
        <f>ROUND(E273*F273,2)</f>
        <v>0</v>
      </c>
      <c r="H273" s="283" t="s">
        <v>476</v>
      </c>
      <c r="I273" s="313" t="s">
        <v>227</v>
      </c>
      <c r="J273" s="32"/>
      <c r="K273" s="32"/>
      <c r="L273" s="32"/>
      <c r="M273" s="32"/>
      <c r="N273" s="32"/>
      <c r="O273" s="32"/>
      <c r="P273" s="32"/>
      <c r="Q273" s="32"/>
      <c r="R273" s="32"/>
      <c r="S273" s="32"/>
      <c r="T273" s="32"/>
      <c r="U273" s="32"/>
      <c r="V273" s="32"/>
      <c r="W273" s="32"/>
      <c r="X273" s="32"/>
      <c r="Y273" s="32"/>
      <c r="Z273" s="32"/>
      <c r="AA273" s="32"/>
      <c r="AB273" s="32"/>
      <c r="AC273" s="32"/>
      <c r="AD273" s="32"/>
      <c r="AE273" s="32" t="s">
        <v>228</v>
      </c>
      <c r="AF273" s="32"/>
      <c r="AG273" s="32"/>
      <c r="AH273" s="32"/>
      <c r="AI273" s="32"/>
      <c r="AJ273" s="32"/>
      <c r="AK273" s="32"/>
      <c r="AL273" s="32"/>
      <c r="AM273" s="32">
        <v>15</v>
      </c>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7"/>
      <c r="B274" s="263"/>
      <c r="C274" s="302" t="s">
        <v>483</v>
      </c>
      <c r="D274" s="268"/>
      <c r="E274" s="274"/>
      <c r="F274" s="284"/>
      <c r="G274" s="284"/>
      <c r="H274" s="283"/>
      <c r="I274" s="313"/>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63"/>
      <c r="C275" s="302" t="s">
        <v>484</v>
      </c>
      <c r="D275" s="268"/>
      <c r="E275" s="274">
        <v>18.928000000000001</v>
      </c>
      <c r="F275" s="284"/>
      <c r="G275" s="284"/>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11">
        <v>47</v>
      </c>
      <c r="B276" s="262" t="s">
        <v>485</v>
      </c>
      <c r="C276" s="301" t="s">
        <v>486</v>
      </c>
      <c r="D276" s="267" t="s">
        <v>235</v>
      </c>
      <c r="E276" s="273">
        <v>210.2731</v>
      </c>
      <c r="F276" s="286"/>
      <c r="G276" s="284">
        <f>ROUND(E276*F276,2)</f>
        <v>0</v>
      </c>
      <c r="H276" s="283"/>
      <c r="I276" s="313" t="s">
        <v>257</v>
      </c>
      <c r="J276" s="32"/>
      <c r="K276" s="32"/>
      <c r="L276" s="32"/>
      <c r="M276" s="32"/>
      <c r="N276" s="32"/>
      <c r="O276" s="32"/>
      <c r="P276" s="32"/>
      <c r="Q276" s="32"/>
      <c r="R276" s="32"/>
      <c r="S276" s="32"/>
      <c r="T276" s="32"/>
      <c r="U276" s="32"/>
      <c r="V276" s="32"/>
      <c r="W276" s="32"/>
      <c r="X276" s="32"/>
      <c r="Y276" s="32"/>
      <c r="Z276" s="32"/>
      <c r="AA276" s="32"/>
      <c r="AB276" s="32"/>
      <c r="AC276" s="32"/>
      <c r="AD276" s="32"/>
      <c r="AE276" s="32" t="s">
        <v>258</v>
      </c>
      <c r="AF276" s="32" t="s">
        <v>406</v>
      </c>
      <c r="AG276" s="32"/>
      <c r="AH276" s="32"/>
      <c r="AI276" s="32"/>
      <c r="AJ276" s="32"/>
      <c r="AK276" s="32"/>
      <c r="AL276" s="32"/>
      <c r="AM276" s="32">
        <v>15</v>
      </c>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63"/>
      <c r="C277" s="302" t="s">
        <v>487</v>
      </c>
      <c r="D277" s="268"/>
      <c r="E277" s="274">
        <v>190.96654000000001</v>
      </c>
      <c r="F277" s="284"/>
      <c r="G277" s="284"/>
      <c r="H277" s="283"/>
      <c r="I277" s="31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7"/>
      <c r="B278" s="263"/>
      <c r="C278" s="302" t="s">
        <v>488</v>
      </c>
      <c r="D278" s="268"/>
      <c r="E278" s="274">
        <v>19.306560000000001</v>
      </c>
      <c r="F278" s="284"/>
      <c r="G278" s="284"/>
      <c r="H278" s="283"/>
      <c r="I278" s="313"/>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11">
        <v>48</v>
      </c>
      <c r="B279" s="262" t="s">
        <v>489</v>
      </c>
      <c r="C279" s="301" t="s">
        <v>490</v>
      </c>
      <c r="D279" s="267" t="s">
        <v>235</v>
      </c>
      <c r="E279" s="273">
        <v>210.2731</v>
      </c>
      <c r="F279" s="286"/>
      <c r="G279" s="284">
        <f>ROUND(E279*F279,2)</f>
        <v>0</v>
      </c>
      <c r="H279" s="283"/>
      <c r="I279" s="313" t="s">
        <v>257</v>
      </c>
      <c r="J279" s="32"/>
      <c r="K279" s="32"/>
      <c r="L279" s="32"/>
      <c r="M279" s="32"/>
      <c r="N279" s="32"/>
      <c r="O279" s="32"/>
      <c r="P279" s="32"/>
      <c r="Q279" s="32"/>
      <c r="R279" s="32"/>
      <c r="S279" s="32"/>
      <c r="T279" s="32"/>
      <c r="U279" s="32"/>
      <c r="V279" s="32"/>
      <c r="W279" s="32"/>
      <c r="X279" s="32"/>
      <c r="Y279" s="32"/>
      <c r="Z279" s="32"/>
      <c r="AA279" s="32"/>
      <c r="AB279" s="32"/>
      <c r="AC279" s="32"/>
      <c r="AD279" s="32"/>
      <c r="AE279" s="32" t="s">
        <v>258</v>
      </c>
      <c r="AF279" s="32" t="s">
        <v>406</v>
      </c>
      <c r="AG279" s="32"/>
      <c r="AH279" s="32"/>
      <c r="AI279" s="32"/>
      <c r="AJ279" s="32"/>
      <c r="AK279" s="32"/>
      <c r="AL279" s="32"/>
      <c r="AM279" s="32">
        <v>15</v>
      </c>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07"/>
      <c r="B280" s="263"/>
      <c r="C280" s="302" t="s">
        <v>487</v>
      </c>
      <c r="D280" s="268"/>
      <c r="E280" s="274">
        <v>190.96654000000001</v>
      </c>
      <c r="F280" s="284"/>
      <c r="G280" s="284"/>
      <c r="H280" s="283"/>
      <c r="I280" s="313"/>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7"/>
      <c r="B281" s="263"/>
      <c r="C281" s="302" t="s">
        <v>488</v>
      </c>
      <c r="D281" s="268"/>
      <c r="E281" s="274">
        <v>19.306560000000001</v>
      </c>
      <c r="F281" s="284"/>
      <c r="G281" s="284"/>
      <c r="H281" s="283"/>
      <c r="I281" s="313"/>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59" t="s">
        <v>491</v>
      </c>
      <c r="C282" s="300"/>
      <c r="D282" s="308"/>
      <c r="E282" s="309"/>
      <c r="F282" s="310"/>
      <c r="G282" s="285"/>
      <c r="H282" s="283"/>
      <c r="I282" s="313"/>
      <c r="J282" s="32"/>
      <c r="K282" s="32"/>
      <c r="L282" s="32"/>
      <c r="M282" s="32"/>
      <c r="N282" s="32"/>
      <c r="O282" s="32"/>
      <c r="P282" s="32"/>
      <c r="Q282" s="32"/>
      <c r="R282" s="32"/>
      <c r="S282" s="32"/>
      <c r="T282" s="32"/>
      <c r="U282" s="32"/>
      <c r="V282" s="32"/>
      <c r="W282" s="32"/>
      <c r="X282" s="32"/>
      <c r="Y282" s="32"/>
      <c r="Z282" s="32"/>
      <c r="AA282" s="32"/>
      <c r="AB282" s="32"/>
      <c r="AC282" s="32">
        <v>0</v>
      </c>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11">
        <v>49</v>
      </c>
      <c r="B283" s="262" t="s">
        <v>492</v>
      </c>
      <c r="C283" s="301" t="s">
        <v>493</v>
      </c>
      <c r="D283" s="267" t="s">
        <v>235</v>
      </c>
      <c r="E283" s="273">
        <v>0.41399999999999998</v>
      </c>
      <c r="F283" s="286"/>
      <c r="G283" s="284">
        <f>ROUND(E283*F283,2)</f>
        <v>0</v>
      </c>
      <c r="H283" s="283" t="s">
        <v>476</v>
      </c>
      <c r="I283" s="313" t="s">
        <v>227</v>
      </c>
      <c r="J283" s="32"/>
      <c r="K283" s="32"/>
      <c r="L283" s="32"/>
      <c r="M283" s="32"/>
      <c r="N283" s="32"/>
      <c r="O283" s="32"/>
      <c r="P283" s="32"/>
      <c r="Q283" s="32"/>
      <c r="R283" s="32"/>
      <c r="S283" s="32"/>
      <c r="T283" s="32"/>
      <c r="U283" s="32"/>
      <c r="V283" s="32"/>
      <c r="W283" s="32"/>
      <c r="X283" s="32"/>
      <c r="Y283" s="32"/>
      <c r="Z283" s="32"/>
      <c r="AA283" s="32"/>
      <c r="AB283" s="32"/>
      <c r="AC283" s="32"/>
      <c r="AD283" s="32"/>
      <c r="AE283" s="32" t="s">
        <v>228</v>
      </c>
      <c r="AF283" s="32"/>
      <c r="AG283" s="32"/>
      <c r="AH283" s="32"/>
      <c r="AI283" s="32"/>
      <c r="AJ283" s="32"/>
      <c r="AK283" s="32"/>
      <c r="AL283" s="32"/>
      <c r="AM283" s="32">
        <v>15</v>
      </c>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07"/>
      <c r="B284" s="263"/>
      <c r="C284" s="302" t="s">
        <v>494</v>
      </c>
      <c r="D284" s="268"/>
      <c r="E284" s="274">
        <v>0.41399999999999998</v>
      </c>
      <c r="F284" s="284"/>
      <c r="G284" s="284"/>
      <c r="H284" s="283"/>
      <c r="I284" s="313"/>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ht="20.399999999999999" outlineLevel="1">
      <c r="A285" s="311">
        <v>50</v>
      </c>
      <c r="B285" s="262" t="s">
        <v>495</v>
      </c>
      <c r="C285" s="301" t="s">
        <v>496</v>
      </c>
      <c r="D285" s="267" t="s">
        <v>235</v>
      </c>
      <c r="E285" s="273">
        <v>0.45540000000000003</v>
      </c>
      <c r="F285" s="286"/>
      <c r="G285" s="284">
        <f>ROUND(E285*F285,2)</f>
        <v>0</v>
      </c>
      <c r="H285" s="283" t="s">
        <v>317</v>
      </c>
      <c r="I285" s="313" t="s">
        <v>227</v>
      </c>
      <c r="J285" s="32"/>
      <c r="K285" s="32"/>
      <c r="L285" s="32"/>
      <c r="M285" s="32"/>
      <c r="N285" s="32"/>
      <c r="O285" s="32"/>
      <c r="P285" s="32"/>
      <c r="Q285" s="32"/>
      <c r="R285" s="32"/>
      <c r="S285" s="32"/>
      <c r="T285" s="32"/>
      <c r="U285" s="32"/>
      <c r="V285" s="32"/>
      <c r="W285" s="32"/>
      <c r="X285" s="32"/>
      <c r="Y285" s="32"/>
      <c r="Z285" s="32"/>
      <c r="AA285" s="32"/>
      <c r="AB285" s="32"/>
      <c r="AC285" s="32"/>
      <c r="AD285" s="32"/>
      <c r="AE285" s="32" t="s">
        <v>228</v>
      </c>
      <c r="AF285" s="32"/>
      <c r="AG285" s="32"/>
      <c r="AH285" s="32"/>
      <c r="AI285" s="32"/>
      <c r="AJ285" s="32"/>
      <c r="AK285" s="32"/>
      <c r="AL285" s="32"/>
      <c r="AM285" s="32">
        <v>15</v>
      </c>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63"/>
      <c r="C286" s="302" t="s">
        <v>497</v>
      </c>
      <c r="D286" s="268"/>
      <c r="E286" s="274">
        <v>0.45540000000000003</v>
      </c>
      <c r="F286" s="284"/>
      <c r="G286" s="284"/>
      <c r="H286" s="283"/>
      <c r="I286" s="313"/>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07"/>
      <c r="B287" s="259" t="s">
        <v>498</v>
      </c>
      <c r="C287" s="300"/>
      <c r="D287" s="308"/>
      <c r="E287" s="309"/>
      <c r="F287" s="310"/>
      <c r="G287" s="285"/>
      <c r="H287" s="283"/>
      <c r="I287" s="313"/>
      <c r="J287" s="32"/>
      <c r="K287" s="32"/>
      <c r="L287" s="32"/>
      <c r="M287" s="32"/>
      <c r="N287" s="32"/>
      <c r="O287" s="32"/>
      <c r="P287" s="32"/>
      <c r="Q287" s="32"/>
      <c r="R287" s="32"/>
      <c r="S287" s="32"/>
      <c r="T287" s="32"/>
      <c r="U287" s="32"/>
      <c r="V287" s="32"/>
      <c r="W287" s="32"/>
      <c r="X287" s="32"/>
      <c r="Y287" s="32"/>
      <c r="Z287" s="32"/>
      <c r="AA287" s="32"/>
      <c r="AB287" s="32"/>
      <c r="AC287" s="32">
        <v>0</v>
      </c>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07"/>
      <c r="B288" s="259" t="s">
        <v>499</v>
      </c>
      <c r="C288" s="300"/>
      <c r="D288" s="308"/>
      <c r="E288" s="309"/>
      <c r="F288" s="310"/>
      <c r="G288" s="285"/>
      <c r="H288" s="283"/>
      <c r="I288" s="313"/>
      <c r="J288" s="32"/>
      <c r="K288" s="32"/>
      <c r="L288" s="32"/>
      <c r="M288" s="32"/>
      <c r="N288" s="32"/>
      <c r="O288" s="32"/>
      <c r="P288" s="32"/>
      <c r="Q288" s="32"/>
      <c r="R288" s="32"/>
      <c r="S288" s="32"/>
      <c r="T288" s="32"/>
      <c r="U288" s="32"/>
      <c r="V288" s="32"/>
      <c r="W288" s="32"/>
      <c r="X288" s="32"/>
      <c r="Y288" s="32"/>
      <c r="Z288" s="32"/>
      <c r="AA288" s="32"/>
      <c r="AB288" s="32"/>
      <c r="AC288" s="32"/>
      <c r="AD288" s="32"/>
      <c r="AE288" s="32" t="s">
        <v>222</v>
      </c>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307">
        <v>51</v>
      </c>
      <c r="B289" s="263" t="s">
        <v>500</v>
      </c>
      <c r="C289" s="301" t="s">
        <v>501</v>
      </c>
      <c r="D289" s="267" t="s">
        <v>61</v>
      </c>
      <c r="E289" s="276"/>
      <c r="F289" s="286"/>
      <c r="G289" s="284">
        <f>ROUND(E289*F289,2)</f>
        <v>0</v>
      </c>
      <c r="H289" s="283" t="s">
        <v>476</v>
      </c>
      <c r="I289" s="313" t="s">
        <v>227</v>
      </c>
      <c r="J289" s="32"/>
      <c r="K289" s="32"/>
      <c r="L289" s="32"/>
      <c r="M289" s="32"/>
      <c r="N289" s="32"/>
      <c r="O289" s="32"/>
      <c r="P289" s="32"/>
      <c r="Q289" s="32"/>
      <c r="R289" s="32"/>
      <c r="S289" s="32"/>
      <c r="T289" s="32"/>
      <c r="U289" s="32"/>
      <c r="V289" s="32"/>
      <c r="W289" s="32"/>
      <c r="X289" s="32"/>
      <c r="Y289" s="32"/>
      <c r="Z289" s="32"/>
      <c r="AA289" s="32"/>
      <c r="AB289" s="32"/>
      <c r="AC289" s="32"/>
      <c r="AD289" s="32"/>
      <c r="AE289" s="32" t="s">
        <v>228</v>
      </c>
      <c r="AF289" s="32"/>
      <c r="AG289" s="32"/>
      <c r="AH289" s="32"/>
      <c r="AI289" s="32"/>
      <c r="AJ289" s="32"/>
      <c r="AK289" s="32"/>
      <c r="AL289" s="32"/>
      <c r="AM289" s="32">
        <v>15</v>
      </c>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307"/>
      <c r="B290" s="263"/>
      <c r="C290" s="302" t="s">
        <v>502</v>
      </c>
      <c r="D290" s="268"/>
      <c r="E290" s="274"/>
      <c r="F290" s="284"/>
      <c r="G290" s="284"/>
      <c r="H290" s="283"/>
      <c r="I290" s="313"/>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07"/>
      <c r="B291" s="263"/>
      <c r="C291" s="302" t="s">
        <v>503</v>
      </c>
      <c r="D291" s="268"/>
      <c r="E291" s="274"/>
      <c r="F291" s="284"/>
      <c r="G291" s="284"/>
      <c r="H291" s="283"/>
      <c r="I291" s="313"/>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07"/>
      <c r="B292" s="263"/>
      <c r="C292" s="302" t="s">
        <v>504</v>
      </c>
      <c r="D292" s="268"/>
      <c r="E292" s="274">
        <v>890.52380000000005</v>
      </c>
      <c r="F292" s="284"/>
      <c r="G292" s="284"/>
      <c r="H292" s="283"/>
      <c r="I292" s="313"/>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c r="A293" s="306" t="s">
        <v>218</v>
      </c>
      <c r="B293" s="261" t="s">
        <v>152</v>
      </c>
      <c r="C293" s="298" t="s">
        <v>153</v>
      </c>
      <c r="D293" s="265"/>
      <c r="E293" s="271"/>
      <c r="F293" s="287">
        <f>SUM(G294:G305)</f>
        <v>0</v>
      </c>
      <c r="G293" s="288"/>
      <c r="H293" s="280"/>
      <c r="I293" s="312"/>
      <c r="AE293" t="s">
        <v>219</v>
      </c>
    </row>
    <row r="294" spans="1:60" outlineLevel="1">
      <c r="A294" s="307"/>
      <c r="B294" s="258" t="s">
        <v>505</v>
      </c>
      <c r="C294" s="299"/>
      <c r="D294" s="266"/>
      <c r="E294" s="272"/>
      <c r="F294" s="281"/>
      <c r="G294" s="282"/>
      <c r="H294" s="283"/>
      <c r="I294" s="313"/>
      <c r="J294" s="32"/>
      <c r="K294" s="32"/>
      <c r="L294" s="32"/>
      <c r="M294" s="32"/>
      <c r="N294" s="32"/>
      <c r="O294" s="32"/>
      <c r="P294" s="32"/>
      <c r="Q294" s="32"/>
      <c r="R294" s="32"/>
      <c r="S294" s="32"/>
      <c r="T294" s="32"/>
      <c r="U294" s="32"/>
      <c r="V294" s="32"/>
      <c r="W294" s="32"/>
      <c r="X294" s="32"/>
      <c r="Y294" s="32"/>
      <c r="Z294" s="32"/>
      <c r="AA294" s="32"/>
      <c r="AB294" s="32"/>
      <c r="AC294" s="32">
        <v>0</v>
      </c>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307"/>
      <c r="B295" s="259" t="s">
        <v>506</v>
      </c>
      <c r="C295" s="300"/>
      <c r="D295" s="308"/>
      <c r="E295" s="309"/>
      <c r="F295" s="310"/>
      <c r="G295" s="285"/>
      <c r="H295" s="283"/>
      <c r="I295" s="313"/>
      <c r="J295" s="32"/>
      <c r="K295" s="32"/>
      <c r="L295" s="32"/>
      <c r="M295" s="32"/>
      <c r="N295" s="32"/>
      <c r="O295" s="32"/>
      <c r="P295" s="32"/>
      <c r="Q295" s="32"/>
      <c r="R295" s="32"/>
      <c r="S295" s="32"/>
      <c r="T295" s="32"/>
      <c r="U295" s="32"/>
      <c r="V295" s="32"/>
      <c r="W295" s="32"/>
      <c r="X295" s="32"/>
      <c r="Y295" s="32"/>
      <c r="Z295" s="32"/>
      <c r="AA295" s="32"/>
      <c r="AB295" s="32"/>
      <c r="AC295" s="32"/>
      <c r="AD295" s="32"/>
      <c r="AE295" s="32" t="s">
        <v>222</v>
      </c>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311">
        <v>52</v>
      </c>
      <c r="B296" s="262" t="s">
        <v>507</v>
      </c>
      <c r="C296" s="301" t="s">
        <v>508</v>
      </c>
      <c r="D296" s="267" t="s">
        <v>235</v>
      </c>
      <c r="E296" s="273">
        <v>0.41399999999999998</v>
      </c>
      <c r="F296" s="286"/>
      <c r="G296" s="284">
        <f>ROUND(E296*F296,2)</f>
        <v>0</v>
      </c>
      <c r="H296" s="283" t="s">
        <v>509</v>
      </c>
      <c r="I296" s="313" t="s">
        <v>227</v>
      </c>
      <c r="J296" s="32"/>
      <c r="K296" s="32"/>
      <c r="L296" s="32"/>
      <c r="M296" s="32"/>
      <c r="N296" s="32"/>
      <c r="O296" s="32"/>
      <c r="P296" s="32"/>
      <c r="Q296" s="32"/>
      <c r="R296" s="32"/>
      <c r="S296" s="32"/>
      <c r="T296" s="32"/>
      <c r="U296" s="32"/>
      <c r="V296" s="32"/>
      <c r="W296" s="32"/>
      <c r="X296" s="32"/>
      <c r="Y296" s="32"/>
      <c r="Z296" s="32"/>
      <c r="AA296" s="32"/>
      <c r="AB296" s="32"/>
      <c r="AC296" s="32"/>
      <c r="AD296" s="32"/>
      <c r="AE296" s="32" t="s">
        <v>228</v>
      </c>
      <c r="AF296" s="32"/>
      <c r="AG296" s="32"/>
      <c r="AH296" s="32"/>
      <c r="AI296" s="32"/>
      <c r="AJ296" s="32"/>
      <c r="AK296" s="32"/>
      <c r="AL296" s="32"/>
      <c r="AM296" s="32">
        <v>15</v>
      </c>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307"/>
      <c r="B297" s="263"/>
      <c r="C297" s="302" t="s">
        <v>494</v>
      </c>
      <c r="D297" s="268"/>
      <c r="E297" s="274">
        <v>0.41399999999999998</v>
      </c>
      <c r="F297" s="284"/>
      <c r="G297" s="284"/>
      <c r="H297" s="283"/>
      <c r="I297" s="313"/>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11">
        <v>53</v>
      </c>
      <c r="B298" s="262" t="s">
        <v>510</v>
      </c>
      <c r="C298" s="301" t="s">
        <v>511</v>
      </c>
      <c r="D298" s="267" t="s">
        <v>235</v>
      </c>
      <c r="E298" s="273">
        <v>0.45540000000000003</v>
      </c>
      <c r="F298" s="286"/>
      <c r="G298" s="284">
        <f>ROUND(E298*F298,2)</f>
        <v>0</v>
      </c>
      <c r="H298" s="283" t="s">
        <v>317</v>
      </c>
      <c r="I298" s="313" t="s">
        <v>227</v>
      </c>
      <c r="J298" s="32"/>
      <c r="K298" s="32"/>
      <c r="L298" s="32"/>
      <c r="M298" s="32"/>
      <c r="N298" s="32"/>
      <c r="O298" s="32"/>
      <c r="P298" s="32"/>
      <c r="Q298" s="32"/>
      <c r="R298" s="32"/>
      <c r="S298" s="32"/>
      <c r="T298" s="32"/>
      <c r="U298" s="32"/>
      <c r="V298" s="32"/>
      <c r="W298" s="32"/>
      <c r="X298" s="32"/>
      <c r="Y298" s="32"/>
      <c r="Z298" s="32"/>
      <c r="AA298" s="32"/>
      <c r="AB298" s="32"/>
      <c r="AC298" s="32"/>
      <c r="AD298" s="32"/>
      <c r="AE298" s="32" t="s">
        <v>228</v>
      </c>
      <c r="AF298" s="32"/>
      <c r="AG298" s="32"/>
      <c r="AH298" s="32"/>
      <c r="AI298" s="32"/>
      <c r="AJ298" s="32"/>
      <c r="AK298" s="32"/>
      <c r="AL298" s="32"/>
      <c r="AM298" s="32">
        <v>15</v>
      </c>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307"/>
      <c r="B299" s="263"/>
      <c r="C299" s="302" t="s">
        <v>512</v>
      </c>
      <c r="D299" s="268"/>
      <c r="E299" s="274">
        <v>0.45540000000000003</v>
      </c>
      <c r="F299" s="284"/>
      <c r="G299" s="284"/>
      <c r="H299" s="283"/>
      <c r="I299" s="313"/>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307"/>
      <c r="B300" s="259" t="s">
        <v>513</v>
      </c>
      <c r="C300" s="300"/>
      <c r="D300" s="308"/>
      <c r="E300" s="309"/>
      <c r="F300" s="310"/>
      <c r="G300" s="285"/>
      <c r="H300" s="283"/>
      <c r="I300" s="313"/>
      <c r="J300" s="32"/>
      <c r="K300" s="32"/>
      <c r="L300" s="32"/>
      <c r="M300" s="32"/>
      <c r="N300" s="32"/>
      <c r="O300" s="32"/>
      <c r="P300" s="32"/>
      <c r="Q300" s="32"/>
      <c r="R300" s="32"/>
      <c r="S300" s="32"/>
      <c r="T300" s="32"/>
      <c r="U300" s="32"/>
      <c r="V300" s="32"/>
      <c r="W300" s="32"/>
      <c r="X300" s="32"/>
      <c r="Y300" s="32"/>
      <c r="Z300" s="32"/>
      <c r="AA300" s="32"/>
      <c r="AB300" s="32"/>
      <c r="AC300" s="32">
        <v>0</v>
      </c>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307"/>
      <c r="B301" s="259" t="s">
        <v>499</v>
      </c>
      <c r="C301" s="300"/>
      <c r="D301" s="308"/>
      <c r="E301" s="309"/>
      <c r="F301" s="310"/>
      <c r="G301" s="285"/>
      <c r="H301" s="283"/>
      <c r="I301" s="313"/>
      <c r="J301" s="32"/>
      <c r="K301" s="32"/>
      <c r="L301" s="32"/>
      <c r="M301" s="32"/>
      <c r="N301" s="32"/>
      <c r="O301" s="32"/>
      <c r="P301" s="32"/>
      <c r="Q301" s="32"/>
      <c r="R301" s="32"/>
      <c r="S301" s="32"/>
      <c r="T301" s="32"/>
      <c r="U301" s="32"/>
      <c r="V301" s="32"/>
      <c r="W301" s="32"/>
      <c r="X301" s="32"/>
      <c r="Y301" s="32"/>
      <c r="Z301" s="32"/>
      <c r="AA301" s="32"/>
      <c r="AB301" s="32"/>
      <c r="AC301" s="32"/>
      <c r="AD301" s="32"/>
      <c r="AE301" s="32" t="s">
        <v>222</v>
      </c>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307">
        <v>54</v>
      </c>
      <c r="B302" s="263" t="s">
        <v>514</v>
      </c>
      <c r="C302" s="301" t="s">
        <v>501</v>
      </c>
      <c r="D302" s="267" t="s">
        <v>61</v>
      </c>
      <c r="E302" s="276"/>
      <c r="F302" s="286"/>
      <c r="G302" s="284">
        <f>ROUND(E302*F302,2)</f>
        <v>0</v>
      </c>
      <c r="H302" s="283" t="s">
        <v>515</v>
      </c>
      <c r="I302" s="313" t="s">
        <v>227</v>
      </c>
      <c r="J302" s="32"/>
      <c r="K302" s="32"/>
      <c r="L302" s="32"/>
      <c r="M302" s="32"/>
      <c r="N302" s="32"/>
      <c r="O302" s="32"/>
      <c r="P302" s="32"/>
      <c r="Q302" s="32"/>
      <c r="R302" s="32"/>
      <c r="S302" s="32"/>
      <c r="T302" s="32"/>
      <c r="U302" s="32"/>
      <c r="V302" s="32"/>
      <c r="W302" s="32"/>
      <c r="X302" s="32"/>
      <c r="Y302" s="32"/>
      <c r="Z302" s="32"/>
      <c r="AA302" s="32"/>
      <c r="AB302" s="32"/>
      <c r="AC302" s="32"/>
      <c r="AD302" s="32"/>
      <c r="AE302" s="32" t="s">
        <v>228</v>
      </c>
      <c r="AF302" s="32"/>
      <c r="AG302" s="32"/>
      <c r="AH302" s="32"/>
      <c r="AI302" s="32"/>
      <c r="AJ302" s="32"/>
      <c r="AK302" s="32"/>
      <c r="AL302" s="32"/>
      <c r="AM302" s="32">
        <v>15</v>
      </c>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7"/>
      <c r="B303" s="263"/>
      <c r="C303" s="302" t="s">
        <v>502</v>
      </c>
      <c r="D303" s="268"/>
      <c r="E303" s="274"/>
      <c r="F303" s="284"/>
      <c r="G303" s="284"/>
      <c r="H303" s="283"/>
      <c r="I303" s="313"/>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307"/>
      <c r="B304" s="263"/>
      <c r="C304" s="302" t="s">
        <v>516</v>
      </c>
      <c r="D304" s="268"/>
      <c r="E304" s="274"/>
      <c r="F304" s="284"/>
      <c r="G304" s="284"/>
      <c r="H304" s="283"/>
      <c r="I304" s="313"/>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307"/>
      <c r="B305" s="263"/>
      <c r="C305" s="302" t="s">
        <v>517</v>
      </c>
      <c r="D305" s="268"/>
      <c r="E305" s="274">
        <v>1.1721999999999999</v>
      </c>
      <c r="F305" s="284"/>
      <c r="G305" s="284"/>
      <c r="H305" s="283"/>
      <c r="I305" s="313"/>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c r="A306" s="306" t="s">
        <v>218</v>
      </c>
      <c r="B306" s="261" t="s">
        <v>160</v>
      </c>
      <c r="C306" s="298" t="s">
        <v>161</v>
      </c>
      <c r="D306" s="265"/>
      <c r="E306" s="271"/>
      <c r="F306" s="287">
        <f>SUM(G307:G316)</f>
        <v>0</v>
      </c>
      <c r="G306" s="288"/>
      <c r="H306" s="280"/>
      <c r="I306" s="312"/>
      <c r="AE306" t="s">
        <v>219</v>
      </c>
    </row>
    <row r="307" spans="1:60" outlineLevel="1">
      <c r="A307" s="307"/>
      <c r="B307" s="258" t="s">
        <v>518</v>
      </c>
      <c r="C307" s="299"/>
      <c r="D307" s="266"/>
      <c r="E307" s="272"/>
      <c r="F307" s="281"/>
      <c r="G307" s="282"/>
      <c r="H307" s="283"/>
      <c r="I307" s="313"/>
      <c r="J307" s="32"/>
      <c r="K307" s="32"/>
      <c r="L307" s="32"/>
      <c r="M307" s="32"/>
      <c r="N307" s="32"/>
      <c r="O307" s="32"/>
      <c r="P307" s="32"/>
      <c r="Q307" s="32"/>
      <c r="R307" s="32"/>
      <c r="S307" s="32"/>
      <c r="T307" s="32"/>
      <c r="U307" s="32"/>
      <c r="V307" s="32"/>
      <c r="W307" s="32"/>
      <c r="X307" s="32"/>
      <c r="Y307" s="32"/>
      <c r="Z307" s="32"/>
      <c r="AA307" s="32"/>
      <c r="AB307" s="32"/>
      <c r="AC307" s="32">
        <v>0</v>
      </c>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307"/>
      <c r="B308" s="259" t="s">
        <v>519</v>
      </c>
      <c r="C308" s="300"/>
      <c r="D308" s="308"/>
      <c r="E308" s="309"/>
      <c r="F308" s="310"/>
      <c r="G308" s="285"/>
      <c r="H308" s="283"/>
      <c r="I308" s="313"/>
      <c r="J308" s="32"/>
      <c r="K308" s="32"/>
      <c r="L308" s="32"/>
      <c r="M308" s="32"/>
      <c r="N308" s="32"/>
      <c r="O308" s="32"/>
      <c r="P308" s="32"/>
      <c r="Q308" s="32"/>
      <c r="R308" s="32"/>
      <c r="S308" s="32"/>
      <c r="T308" s="32"/>
      <c r="U308" s="32"/>
      <c r="V308" s="32"/>
      <c r="W308" s="32"/>
      <c r="X308" s="32"/>
      <c r="Y308" s="32"/>
      <c r="Z308" s="32"/>
      <c r="AA308" s="32"/>
      <c r="AB308" s="32"/>
      <c r="AC308" s="32">
        <v>1</v>
      </c>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311">
        <v>55</v>
      </c>
      <c r="B309" s="262" t="s">
        <v>520</v>
      </c>
      <c r="C309" s="301" t="s">
        <v>521</v>
      </c>
      <c r="D309" s="267" t="s">
        <v>235</v>
      </c>
      <c r="E309" s="273">
        <v>287.64879999999999</v>
      </c>
      <c r="F309" s="286"/>
      <c r="G309" s="284">
        <f>ROUND(E309*F309,2)</f>
        <v>0</v>
      </c>
      <c r="H309" s="283" t="s">
        <v>522</v>
      </c>
      <c r="I309" s="313" t="s">
        <v>227</v>
      </c>
      <c r="J309" s="32"/>
      <c r="K309" s="32"/>
      <c r="L309" s="32"/>
      <c r="M309" s="32"/>
      <c r="N309" s="32"/>
      <c r="O309" s="32"/>
      <c r="P309" s="32"/>
      <c r="Q309" s="32"/>
      <c r="R309" s="32"/>
      <c r="S309" s="32"/>
      <c r="T309" s="32"/>
      <c r="U309" s="32"/>
      <c r="V309" s="32"/>
      <c r="W309" s="32"/>
      <c r="X309" s="32"/>
      <c r="Y309" s="32"/>
      <c r="Z309" s="32"/>
      <c r="AA309" s="32"/>
      <c r="AB309" s="32"/>
      <c r="AC309" s="32"/>
      <c r="AD309" s="32"/>
      <c r="AE309" s="32" t="s">
        <v>228</v>
      </c>
      <c r="AF309" s="32"/>
      <c r="AG309" s="32"/>
      <c r="AH309" s="32"/>
      <c r="AI309" s="32"/>
      <c r="AJ309" s="32"/>
      <c r="AK309" s="32"/>
      <c r="AL309" s="32"/>
      <c r="AM309" s="32">
        <v>15</v>
      </c>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outlineLevel="1">
      <c r="A310" s="307"/>
      <c r="B310" s="263"/>
      <c r="C310" s="302" t="s">
        <v>240</v>
      </c>
      <c r="D310" s="268"/>
      <c r="E310" s="274"/>
      <c r="F310" s="284"/>
      <c r="G310" s="284"/>
      <c r="H310" s="283"/>
      <c r="I310" s="313"/>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307"/>
      <c r="B311" s="263"/>
      <c r="C311" s="302" t="s">
        <v>241</v>
      </c>
      <c r="D311" s="268"/>
      <c r="E311" s="274">
        <v>139.06</v>
      </c>
      <c r="F311" s="284"/>
      <c r="G311" s="284"/>
      <c r="H311" s="283"/>
      <c r="I311" s="313"/>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307"/>
      <c r="B312" s="263"/>
      <c r="C312" s="302" t="s">
        <v>242</v>
      </c>
      <c r="D312" s="268"/>
      <c r="E312" s="274"/>
      <c r="F312" s="284"/>
      <c r="G312" s="284"/>
      <c r="H312" s="283"/>
      <c r="I312" s="313"/>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307"/>
      <c r="B313" s="263"/>
      <c r="C313" s="302" t="s">
        <v>523</v>
      </c>
      <c r="D313" s="268"/>
      <c r="E313" s="274">
        <v>46.648000000000003</v>
      </c>
      <c r="F313" s="284"/>
      <c r="G313" s="284"/>
      <c r="H313" s="283"/>
      <c r="I313" s="313"/>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307"/>
      <c r="B314" s="263"/>
      <c r="C314" s="302" t="s">
        <v>524</v>
      </c>
      <c r="D314" s="268"/>
      <c r="E314" s="274">
        <v>34.564799999999998</v>
      </c>
      <c r="F314" s="284"/>
      <c r="G314" s="284"/>
      <c r="H314" s="283"/>
      <c r="I314" s="313"/>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outlineLevel="1">
      <c r="A315" s="307"/>
      <c r="B315" s="263"/>
      <c r="C315" s="302" t="s">
        <v>525</v>
      </c>
      <c r="D315" s="268"/>
      <c r="E315" s="274"/>
      <c r="F315" s="284"/>
      <c r="G315" s="284"/>
      <c r="H315" s="283"/>
      <c r="I315" s="313"/>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ht="13.8" outlineLevel="1" thickBot="1">
      <c r="A316" s="323"/>
      <c r="B316" s="324"/>
      <c r="C316" s="325" t="s">
        <v>526</v>
      </c>
      <c r="D316" s="326"/>
      <c r="E316" s="327">
        <v>67.376000000000005</v>
      </c>
      <c r="F316" s="328"/>
      <c r="G316" s="328"/>
      <c r="H316" s="329"/>
      <c r="I316" s="330"/>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c r="A317" s="249"/>
      <c r="B317" s="264" t="s">
        <v>527</v>
      </c>
      <c r="C317" s="304" t="s">
        <v>527</v>
      </c>
      <c r="D317" s="270"/>
      <c r="E317" s="277"/>
      <c r="F317" s="291"/>
      <c r="G317" s="291"/>
      <c r="H317" s="292"/>
      <c r="I317" s="291"/>
    </row>
    <row r="318" spans="1:60" hidden="1">
      <c r="C318" s="104"/>
      <c r="D318" s="227"/>
    </row>
    <row r="319" spans="1:60" ht="13.8" hidden="1" thickBot="1">
      <c r="A319" s="293"/>
      <c r="B319" s="294" t="s">
        <v>528</v>
      </c>
      <c r="C319" s="305"/>
      <c r="D319" s="295"/>
      <c r="E319" s="296"/>
      <c r="F319" s="296"/>
      <c r="G319" s="297">
        <f>F8+F13+F42+F209+F218+F250+F258+F266+F293+F306</f>
        <v>0</v>
      </c>
    </row>
    <row r="320" spans="1:60">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04">
    <mergeCell ref="B307:G307"/>
    <mergeCell ref="B308:G308"/>
    <mergeCell ref="F293:G293"/>
    <mergeCell ref="B294:G294"/>
    <mergeCell ref="B295:G295"/>
    <mergeCell ref="B300:G300"/>
    <mergeCell ref="B301:G301"/>
    <mergeCell ref="F306:G306"/>
    <mergeCell ref="B267:G267"/>
    <mergeCell ref="C269:G269"/>
    <mergeCell ref="B272:G272"/>
    <mergeCell ref="B282:G282"/>
    <mergeCell ref="B287:G287"/>
    <mergeCell ref="B288:G288"/>
    <mergeCell ref="B255:G255"/>
    <mergeCell ref="F258:G258"/>
    <mergeCell ref="B259:G259"/>
    <mergeCell ref="B260:G260"/>
    <mergeCell ref="B261:G261"/>
    <mergeCell ref="F266:G266"/>
    <mergeCell ref="B243:G243"/>
    <mergeCell ref="B246:G246"/>
    <mergeCell ref="B247:G247"/>
    <mergeCell ref="F250:G250"/>
    <mergeCell ref="B251:G251"/>
    <mergeCell ref="B252:G252"/>
    <mergeCell ref="B226:G226"/>
    <mergeCell ref="B229:G229"/>
    <mergeCell ref="B232:G232"/>
    <mergeCell ref="B235:G235"/>
    <mergeCell ref="B238:G238"/>
    <mergeCell ref="B241:G241"/>
    <mergeCell ref="B211:G211"/>
    <mergeCell ref="B214:G214"/>
    <mergeCell ref="B215:G215"/>
    <mergeCell ref="F218:G218"/>
    <mergeCell ref="B219:G219"/>
    <mergeCell ref="B223:G223"/>
    <mergeCell ref="B194:G194"/>
    <mergeCell ref="B198:G198"/>
    <mergeCell ref="B199:G199"/>
    <mergeCell ref="B200:G200"/>
    <mergeCell ref="F209:G209"/>
    <mergeCell ref="B210:G210"/>
    <mergeCell ref="B180:G180"/>
    <mergeCell ref="B183:G183"/>
    <mergeCell ref="B184:G184"/>
    <mergeCell ref="B185:G185"/>
    <mergeCell ref="B189:G189"/>
    <mergeCell ref="B190:G190"/>
    <mergeCell ref="C165:G165"/>
    <mergeCell ref="B171:G171"/>
    <mergeCell ref="B174:G174"/>
    <mergeCell ref="B175:G175"/>
    <mergeCell ref="B176:G176"/>
    <mergeCell ref="B179:G179"/>
    <mergeCell ref="B145:G145"/>
    <mergeCell ref="B146:G146"/>
    <mergeCell ref="C148:G148"/>
    <mergeCell ref="B161:G161"/>
    <mergeCell ref="B162:G162"/>
    <mergeCell ref="B163:G163"/>
    <mergeCell ref="B135:G135"/>
    <mergeCell ref="B136:G136"/>
    <mergeCell ref="B139:G139"/>
    <mergeCell ref="C141:G141"/>
    <mergeCell ref="C142:G142"/>
    <mergeCell ref="B144:G144"/>
    <mergeCell ref="B118:G118"/>
    <mergeCell ref="B119:G119"/>
    <mergeCell ref="B120:G120"/>
    <mergeCell ref="B127:G127"/>
    <mergeCell ref="B128:G128"/>
    <mergeCell ref="B134:G134"/>
    <mergeCell ref="B88:G88"/>
    <mergeCell ref="B95:G95"/>
    <mergeCell ref="B96:G96"/>
    <mergeCell ref="B100:G100"/>
    <mergeCell ref="B101:G101"/>
    <mergeCell ref="B102:G102"/>
    <mergeCell ref="B43:G43"/>
    <mergeCell ref="B44:G44"/>
    <mergeCell ref="B52:G52"/>
    <mergeCell ref="B53:G53"/>
    <mergeCell ref="B57:G57"/>
    <mergeCell ref="B58:G58"/>
    <mergeCell ref="C29:G29"/>
    <mergeCell ref="B31:G31"/>
    <mergeCell ref="B32:G32"/>
    <mergeCell ref="B33:G33"/>
    <mergeCell ref="C35:G35"/>
    <mergeCell ref="F42:G42"/>
    <mergeCell ref="B14:G14"/>
    <mergeCell ref="B15:G15"/>
    <mergeCell ref="B16:G16"/>
    <mergeCell ref="C18:G18"/>
    <mergeCell ref="B26:G26"/>
    <mergeCell ref="C28:G28"/>
    <mergeCell ref="A1:G1"/>
    <mergeCell ref="C7:G7"/>
    <mergeCell ref="F8:G8"/>
    <mergeCell ref="B9:G9"/>
    <mergeCell ref="B10:G10"/>
    <mergeCell ref="F13:G13"/>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188</v>
      </c>
      <c r="C4" s="255" t="s">
        <v>189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SUMIF(AM8:AM120,AN5,G8:G120)</f>
        <v>0</v>
      </c>
      <c r="AO6">
        <f>SUMIF(AM8:AM120,AO5,G8:G120)</f>
        <v>0</v>
      </c>
    </row>
    <row r="7" spans="1:60">
      <c r="A7" s="315"/>
      <c r="B7" s="316" t="s">
        <v>216</v>
      </c>
      <c r="C7" s="317" t="s">
        <v>217</v>
      </c>
      <c r="D7" s="318"/>
      <c r="E7" s="319"/>
      <c r="F7" s="320"/>
      <c r="G7" s="320"/>
      <c r="H7" s="321"/>
      <c r="I7" s="322"/>
    </row>
    <row r="8" spans="1:60">
      <c r="A8" s="306" t="s">
        <v>218</v>
      </c>
      <c r="B8" s="261" t="s">
        <v>122</v>
      </c>
      <c r="C8" s="298" t="s">
        <v>123</v>
      </c>
      <c r="D8" s="265"/>
      <c r="E8" s="271"/>
      <c r="F8" s="278">
        <f>SUM(G9:G15)</f>
        <v>0</v>
      </c>
      <c r="G8" s="279"/>
      <c r="H8" s="280"/>
      <c r="I8" s="312"/>
      <c r="AE8" t="s">
        <v>219</v>
      </c>
    </row>
    <row r="9" spans="1:60" outlineLevel="1">
      <c r="A9" s="307"/>
      <c r="B9" s="258" t="s">
        <v>532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533</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222</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534</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535</v>
      </c>
      <c r="C12" s="301" t="s">
        <v>536</v>
      </c>
      <c r="D12" s="267" t="s">
        <v>235</v>
      </c>
      <c r="E12" s="273">
        <v>18</v>
      </c>
      <c r="F12" s="286"/>
      <c r="G12" s="284">
        <f>ROUND(E12*F12,2)</f>
        <v>0</v>
      </c>
      <c r="H12" s="283" t="s">
        <v>226</v>
      </c>
      <c r="I12" s="313" t="s">
        <v>227</v>
      </c>
      <c r="J12" s="32"/>
      <c r="K12" s="32"/>
      <c r="L12" s="32"/>
      <c r="M12" s="32"/>
      <c r="N12" s="32"/>
      <c r="O12" s="32"/>
      <c r="P12" s="32"/>
      <c r="Q12" s="32"/>
      <c r="R12" s="32"/>
      <c r="S12" s="32"/>
      <c r="T12" s="32"/>
      <c r="U12" s="32"/>
      <c r="V12" s="32"/>
      <c r="W12" s="32"/>
      <c r="X12" s="32"/>
      <c r="Y12" s="32"/>
      <c r="Z12" s="32"/>
      <c r="AA12" s="32"/>
      <c r="AB12" s="32"/>
      <c r="AC12" s="32"/>
      <c r="AD12" s="32"/>
      <c r="AE12" s="32" t="s">
        <v>228</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537</v>
      </c>
      <c r="D13" s="268"/>
      <c r="E13" s="274">
        <v>12</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63"/>
      <c r="C14" s="302" t="s">
        <v>538</v>
      </c>
      <c r="D14" s="268"/>
      <c r="E14" s="274">
        <v>4.32</v>
      </c>
      <c r="F14" s="284"/>
      <c r="G14" s="284"/>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539</v>
      </c>
      <c r="D15" s="268"/>
      <c r="E15" s="274">
        <v>1.68</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c r="A16" s="306" t="s">
        <v>218</v>
      </c>
      <c r="B16" s="261" t="s">
        <v>124</v>
      </c>
      <c r="C16" s="298" t="s">
        <v>125</v>
      </c>
      <c r="D16" s="265"/>
      <c r="E16" s="271"/>
      <c r="F16" s="287">
        <f>SUM(G17:G32)</f>
        <v>0</v>
      </c>
      <c r="G16" s="288"/>
      <c r="H16" s="280"/>
      <c r="I16" s="312"/>
      <c r="AE16" t="s">
        <v>219</v>
      </c>
    </row>
    <row r="17" spans="1:60" outlineLevel="1">
      <c r="A17" s="307"/>
      <c r="B17" s="258" t="s">
        <v>540</v>
      </c>
      <c r="C17" s="299"/>
      <c r="D17" s="266"/>
      <c r="E17" s="272"/>
      <c r="F17" s="281"/>
      <c r="G17" s="282"/>
      <c r="H17" s="283"/>
      <c r="I17" s="313"/>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2</v>
      </c>
      <c r="B18" s="262" t="s">
        <v>541</v>
      </c>
      <c r="C18" s="301" t="s">
        <v>542</v>
      </c>
      <c r="D18" s="267" t="s">
        <v>376</v>
      </c>
      <c r="E18" s="273">
        <v>30</v>
      </c>
      <c r="F18" s="286"/>
      <c r="G18" s="284">
        <f>ROUND(E18*F18,2)</f>
        <v>0</v>
      </c>
      <c r="H18" s="283" t="s">
        <v>226</v>
      </c>
      <c r="I18" s="313" t="s">
        <v>227</v>
      </c>
      <c r="J18" s="32"/>
      <c r="K18" s="32"/>
      <c r="L18" s="32"/>
      <c r="M18" s="32"/>
      <c r="N18" s="32"/>
      <c r="O18" s="32"/>
      <c r="P18" s="32"/>
      <c r="Q18" s="32"/>
      <c r="R18" s="32"/>
      <c r="S18" s="32"/>
      <c r="T18" s="32"/>
      <c r="U18" s="32"/>
      <c r="V18" s="32"/>
      <c r="W18" s="32"/>
      <c r="X18" s="32"/>
      <c r="Y18" s="32"/>
      <c r="Z18" s="32"/>
      <c r="AA18" s="32"/>
      <c r="AB18" s="32"/>
      <c r="AC18" s="32"/>
      <c r="AD18" s="32"/>
      <c r="AE18" s="32" t="s">
        <v>228</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543</v>
      </c>
      <c r="D19" s="268"/>
      <c r="E19" s="274">
        <v>20</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544</v>
      </c>
      <c r="D20" s="268"/>
      <c r="E20" s="274">
        <v>7.2</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545</v>
      </c>
      <c r="D21" s="268"/>
      <c r="E21" s="274">
        <v>2.8</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338</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21" outlineLevel="1">
      <c r="A23" s="307"/>
      <c r="B23" s="259" t="s">
        <v>339</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251" t="str">
        <f>B23</f>
        <v>nanesení lepicího tmelu na izolační desky, nalepení desek, přebroušení desek z polystyrénu, natažení stěrky, vtlačení výztužné tkaniny, přehlazení stěrky. Další vrstvy podle popisu položky.</v>
      </c>
      <c r="BA23" s="32"/>
      <c r="BB23" s="32"/>
      <c r="BC23" s="32"/>
      <c r="BD23" s="32"/>
      <c r="BE23" s="32"/>
      <c r="BF23" s="32"/>
      <c r="BG23" s="32"/>
      <c r="BH23" s="32"/>
    </row>
    <row r="24" spans="1:60" outlineLevel="1">
      <c r="A24" s="307"/>
      <c r="B24" s="259" t="s">
        <v>340</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c r="AD24" s="32"/>
      <c r="AE24" s="32" t="s">
        <v>222</v>
      </c>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11">
        <v>3</v>
      </c>
      <c r="B25" s="262" t="s">
        <v>546</v>
      </c>
      <c r="C25" s="301" t="s">
        <v>547</v>
      </c>
      <c r="D25" s="267" t="s">
        <v>235</v>
      </c>
      <c r="E25" s="273">
        <v>1.48</v>
      </c>
      <c r="F25" s="286"/>
      <c r="G25" s="284">
        <f>ROUND(E25*F25,2)</f>
        <v>0</v>
      </c>
      <c r="H25" s="283" t="s">
        <v>236</v>
      </c>
      <c r="I25" s="313" t="s">
        <v>227</v>
      </c>
      <c r="J25" s="32"/>
      <c r="K25" s="32"/>
      <c r="L25" s="32"/>
      <c r="M25" s="32"/>
      <c r="N25" s="32"/>
      <c r="O25" s="32"/>
      <c r="P25" s="32"/>
      <c r="Q25" s="32"/>
      <c r="R25" s="32"/>
      <c r="S25" s="32"/>
      <c r="T25" s="32"/>
      <c r="U25" s="32"/>
      <c r="V25" s="32"/>
      <c r="W25" s="32"/>
      <c r="X25" s="32"/>
      <c r="Y25" s="32"/>
      <c r="Z25" s="32"/>
      <c r="AA25" s="32"/>
      <c r="AB25" s="32"/>
      <c r="AC25" s="32"/>
      <c r="AD25" s="32"/>
      <c r="AE25" s="32" t="s">
        <v>228</v>
      </c>
      <c r="AF25" s="32"/>
      <c r="AG25" s="32"/>
      <c r="AH25" s="32"/>
      <c r="AI25" s="32"/>
      <c r="AJ25" s="32"/>
      <c r="AK25" s="32"/>
      <c r="AL25" s="32"/>
      <c r="AM25" s="32">
        <v>15</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3" t="s">
        <v>237</v>
      </c>
      <c r="D26" s="269"/>
      <c r="E26" s="275"/>
      <c r="F26" s="289"/>
      <c r="G26" s="290"/>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251" t="str">
        <f>C26</f>
        <v>Položka neobsahuje kontaktní nátěr a povrchovou úpravu omítkou.</v>
      </c>
      <c r="BB26" s="32"/>
      <c r="BC26" s="32"/>
      <c r="BD26" s="32"/>
      <c r="BE26" s="32"/>
      <c r="BF26" s="32"/>
      <c r="BG26" s="32"/>
      <c r="BH26" s="32"/>
    </row>
    <row r="27" spans="1:60" outlineLevel="1">
      <c r="A27" s="307"/>
      <c r="B27" s="263"/>
      <c r="C27" s="302" t="s">
        <v>548</v>
      </c>
      <c r="D27" s="268"/>
      <c r="E27" s="274"/>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2" t="s">
        <v>549</v>
      </c>
      <c r="D28" s="268"/>
      <c r="E28" s="274">
        <v>1.48</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550</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59" t="s">
        <v>551</v>
      </c>
      <c r="C30" s="300"/>
      <c r="D30" s="308"/>
      <c r="E30" s="309"/>
      <c r="F30" s="310"/>
      <c r="G30" s="285"/>
      <c r="H30" s="283"/>
      <c r="I30" s="313"/>
      <c r="J30" s="32"/>
      <c r="K30" s="32"/>
      <c r="L30" s="32"/>
      <c r="M30" s="32"/>
      <c r="N30" s="32"/>
      <c r="O30" s="32"/>
      <c r="P30" s="32"/>
      <c r="Q30" s="32"/>
      <c r="R30" s="32"/>
      <c r="S30" s="32"/>
      <c r="T30" s="32"/>
      <c r="U30" s="32"/>
      <c r="V30" s="32"/>
      <c r="W30" s="32"/>
      <c r="X30" s="32"/>
      <c r="Y30" s="32"/>
      <c r="Z30" s="32"/>
      <c r="AA30" s="32"/>
      <c r="AB30" s="32"/>
      <c r="AC30" s="32"/>
      <c r="AD30" s="32"/>
      <c r="AE30" s="32" t="s">
        <v>222</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ht="20.399999999999999" outlineLevel="1">
      <c r="A31" s="311">
        <v>4</v>
      </c>
      <c r="B31" s="262" t="s">
        <v>552</v>
      </c>
      <c r="C31" s="301" t="s">
        <v>553</v>
      </c>
      <c r="D31" s="267" t="s">
        <v>235</v>
      </c>
      <c r="E31" s="273">
        <v>1.48</v>
      </c>
      <c r="F31" s="286"/>
      <c r="G31" s="284">
        <f>ROUND(E31*F31,2)</f>
        <v>0</v>
      </c>
      <c r="H31" s="283" t="s">
        <v>226</v>
      </c>
      <c r="I31" s="313" t="s">
        <v>257</v>
      </c>
      <c r="J31" s="32"/>
      <c r="K31" s="32"/>
      <c r="L31" s="32"/>
      <c r="M31" s="32"/>
      <c r="N31" s="32"/>
      <c r="O31" s="32"/>
      <c r="P31" s="32"/>
      <c r="Q31" s="32"/>
      <c r="R31" s="32"/>
      <c r="S31" s="32"/>
      <c r="T31" s="32"/>
      <c r="U31" s="32"/>
      <c r="V31" s="32"/>
      <c r="W31" s="32"/>
      <c r="X31" s="32"/>
      <c r="Y31" s="32"/>
      <c r="Z31" s="32"/>
      <c r="AA31" s="32"/>
      <c r="AB31" s="32"/>
      <c r="AC31" s="32"/>
      <c r="AD31" s="32"/>
      <c r="AE31" s="32" t="s">
        <v>228</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554</v>
      </c>
      <c r="D32" s="268"/>
      <c r="E32" s="274">
        <v>1.48</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c r="A33" s="306" t="s">
        <v>218</v>
      </c>
      <c r="B33" s="261" t="s">
        <v>138</v>
      </c>
      <c r="C33" s="298" t="s">
        <v>139</v>
      </c>
      <c r="D33" s="265"/>
      <c r="E33" s="271"/>
      <c r="F33" s="287">
        <f>SUM(G34:G60)</f>
        <v>0</v>
      </c>
      <c r="G33" s="288"/>
      <c r="H33" s="280"/>
      <c r="I33" s="312"/>
      <c r="AE33" t="s">
        <v>219</v>
      </c>
    </row>
    <row r="34" spans="1:60" outlineLevel="1">
      <c r="A34" s="307"/>
      <c r="B34" s="258" t="s">
        <v>555</v>
      </c>
      <c r="C34" s="299"/>
      <c r="D34" s="266"/>
      <c r="E34" s="272"/>
      <c r="F34" s="281"/>
      <c r="G34" s="282"/>
      <c r="H34" s="283"/>
      <c r="I34" s="313"/>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556</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c r="AD35" s="32"/>
      <c r="AE35" s="32" t="s">
        <v>222</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5</v>
      </c>
      <c r="B36" s="262" t="s">
        <v>557</v>
      </c>
      <c r="C36" s="301" t="s">
        <v>558</v>
      </c>
      <c r="D36" s="267" t="s">
        <v>225</v>
      </c>
      <c r="E36" s="273">
        <v>4</v>
      </c>
      <c r="F36" s="286"/>
      <c r="G36" s="284">
        <f>ROUND(E36*F36,2)</f>
        <v>0</v>
      </c>
      <c r="H36" s="283" t="s">
        <v>458</v>
      </c>
      <c r="I36" s="313" t="s">
        <v>227</v>
      </c>
      <c r="J36" s="32"/>
      <c r="K36" s="32"/>
      <c r="L36" s="32"/>
      <c r="M36" s="32"/>
      <c r="N36" s="32"/>
      <c r="O36" s="32"/>
      <c r="P36" s="32"/>
      <c r="Q36" s="32"/>
      <c r="R36" s="32"/>
      <c r="S36" s="32"/>
      <c r="T36" s="32"/>
      <c r="U36" s="32"/>
      <c r="V36" s="32"/>
      <c r="W36" s="32"/>
      <c r="X36" s="32"/>
      <c r="Y36" s="32"/>
      <c r="Z36" s="32"/>
      <c r="AA36" s="32"/>
      <c r="AB36" s="32"/>
      <c r="AC36" s="32"/>
      <c r="AD36" s="32"/>
      <c r="AE36" s="32" t="s">
        <v>228</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559</v>
      </c>
      <c r="D37" s="268"/>
      <c r="E37" s="274">
        <v>4</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560</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561</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c r="AD39" s="32"/>
      <c r="AE39" s="32" t="s">
        <v>222</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11">
        <v>6</v>
      </c>
      <c r="B40" s="262" t="s">
        <v>562</v>
      </c>
      <c r="C40" s="301" t="s">
        <v>563</v>
      </c>
      <c r="D40" s="267" t="s">
        <v>235</v>
      </c>
      <c r="E40" s="273">
        <v>2.86</v>
      </c>
      <c r="F40" s="286"/>
      <c r="G40" s="284">
        <f>ROUND(E40*F40,2)</f>
        <v>0</v>
      </c>
      <c r="H40" s="283" t="s">
        <v>458</v>
      </c>
      <c r="I40" s="313" t="s">
        <v>227</v>
      </c>
      <c r="J40" s="32"/>
      <c r="K40" s="32"/>
      <c r="L40" s="32"/>
      <c r="M40" s="32"/>
      <c r="N40" s="32"/>
      <c r="O40" s="32"/>
      <c r="P40" s="32"/>
      <c r="Q40" s="32"/>
      <c r="R40" s="32"/>
      <c r="S40" s="32"/>
      <c r="T40" s="32"/>
      <c r="U40" s="32"/>
      <c r="V40" s="32"/>
      <c r="W40" s="32"/>
      <c r="X40" s="32"/>
      <c r="Y40" s="32"/>
      <c r="Z40" s="32"/>
      <c r="AA40" s="32"/>
      <c r="AB40" s="32"/>
      <c r="AC40" s="32"/>
      <c r="AD40" s="32"/>
      <c r="AE40" s="32" t="s">
        <v>228</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564</v>
      </c>
      <c r="D41" s="268"/>
      <c r="E41" s="274">
        <v>2.86</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565</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566</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c r="AD43" s="32"/>
      <c r="AE43" s="32" t="s">
        <v>222</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7</v>
      </c>
      <c r="B44" s="262" t="s">
        <v>567</v>
      </c>
      <c r="C44" s="301" t="s">
        <v>558</v>
      </c>
      <c r="D44" s="267" t="s">
        <v>225</v>
      </c>
      <c r="E44" s="273">
        <v>14</v>
      </c>
      <c r="F44" s="286"/>
      <c r="G44" s="284">
        <f>ROUND(E44*F44,2)</f>
        <v>0</v>
      </c>
      <c r="H44" s="283" t="s">
        <v>458</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568</v>
      </c>
      <c r="D45" s="268"/>
      <c r="E45" s="274">
        <v>3</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569</v>
      </c>
      <c r="D46" s="268"/>
      <c r="E46" s="274">
        <v>1</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570</v>
      </c>
      <c r="D47" s="268"/>
      <c r="E47" s="274">
        <v>10</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59" t="s">
        <v>571</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572</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1</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11">
        <v>8</v>
      </c>
      <c r="B50" s="262" t="s">
        <v>573</v>
      </c>
      <c r="C50" s="301" t="s">
        <v>574</v>
      </c>
      <c r="D50" s="267" t="s">
        <v>235</v>
      </c>
      <c r="E50" s="273">
        <v>2.496</v>
      </c>
      <c r="F50" s="286"/>
      <c r="G50" s="284">
        <f>ROUND(E50*F50,2)</f>
        <v>0</v>
      </c>
      <c r="H50" s="283" t="s">
        <v>458</v>
      </c>
      <c r="I50" s="313" t="s">
        <v>227</v>
      </c>
      <c r="J50" s="32"/>
      <c r="K50" s="32"/>
      <c r="L50" s="32"/>
      <c r="M50" s="32"/>
      <c r="N50" s="32"/>
      <c r="O50" s="32"/>
      <c r="P50" s="32"/>
      <c r="Q50" s="32"/>
      <c r="R50" s="32"/>
      <c r="S50" s="32"/>
      <c r="T50" s="32"/>
      <c r="U50" s="32"/>
      <c r="V50" s="32"/>
      <c r="W50" s="32"/>
      <c r="X50" s="32"/>
      <c r="Y50" s="32"/>
      <c r="Z50" s="32"/>
      <c r="AA50" s="32"/>
      <c r="AB50" s="32"/>
      <c r="AC50" s="32"/>
      <c r="AD50" s="32"/>
      <c r="AE50" s="32" t="s">
        <v>228</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575</v>
      </c>
      <c r="D51" s="268"/>
      <c r="E51" s="274">
        <v>0.57599999999999996</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576</v>
      </c>
      <c r="D52" s="268"/>
      <c r="E52" s="274">
        <v>0.48</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577</v>
      </c>
      <c r="D53" s="268"/>
      <c r="E53" s="274">
        <v>1.44</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59" t="s">
        <v>464</v>
      </c>
      <c r="C54" s="300"/>
      <c r="D54" s="308"/>
      <c r="E54" s="309"/>
      <c r="F54" s="310"/>
      <c r="G54" s="285"/>
      <c r="H54" s="283"/>
      <c r="I54" s="313"/>
      <c r="J54" s="32"/>
      <c r="K54" s="32"/>
      <c r="L54" s="32"/>
      <c r="M54" s="32"/>
      <c r="N54" s="32"/>
      <c r="O54" s="32"/>
      <c r="P54" s="32"/>
      <c r="Q54" s="32"/>
      <c r="R54" s="32"/>
      <c r="S54" s="32"/>
      <c r="T54" s="32"/>
      <c r="U54" s="32"/>
      <c r="V54" s="32"/>
      <c r="W54" s="32"/>
      <c r="X54" s="32"/>
      <c r="Y54" s="32"/>
      <c r="Z54" s="32"/>
      <c r="AA54" s="32"/>
      <c r="AB54" s="32"/>
      <c r="AC54" s="32">
        <v>0</v>
      </c>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59" t="s">
        <v>465</v>
      </c>
      <c r="C55" s="300"/>
      <c r="D55" s="308"/>
      <c r="E55" s="309"/>
      <c r="F55" s="310"/>
      <c r="G55" s="285"/>
      <c r="H55" s="283"/>
      <c r="I55" s="313"/>
      <c r="J55" s="32"/>
      <c r="K55" s="32"/>
      <c r="L55" s="32"/>
      <c r="M55" s="32"/>
      <c r="N55" s="32"/>
      <c r="O55" s="32"/>
      <c r="P55" s="32"/>
      <c r="Q55" s="32"/>
      <c r="R55" s="32"/>
      <c r="S55" s="32"/>
      <c r="T55" s="32"/>
      <c r="U55" s="32"/>
      <c r="V55" s="32"/>
      <c r="W55" s="32"/>
      <c r="X55" s="32"/>
      <c r="Y55" s="32"/>
      <c r="Z55" s="32"/>
      <c r="AA55" s="32"/>
      <c r="AB55" s="32"/>
      <c r="AC55" s="32"/>
      <c r="AD55" s="32"/>
      <c r="AE55" s="32" t="s">
        <v>222</v>
      </c>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466</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v>1</v>
      </c>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11">
        <v>9</v>
      </c>
      <c r="B57" s="262" t="s">
        <v>467</v>
      </c>
      <c r="C57" s="301" t="s">
        <v>468</v>
      </c>
      <c r="D57" s="267" t="s">
        <v>469</v>
      </c>
      <c r="E57" s="273">
        <v>0.78158000000000005</v>
      </c>
      <c r="F57" s="286"/>
      <c r="G57" s="284">
        <f>ROUND(E57*F57,2)</f>
        <v>0</v>
      </c>
      <c r="H57" s="283" t="s">
        <v>226</v>
      </c>
      <c r="I57" s="313" t="s">
        <v>227</v>
      </c>
      <c r="J57" s="32"/>
      <c r="K57" s="32"/>
      <c r="L57" s="32"/>
      <c r="M57" s="32"/>
      <c r="N57" s="32"/>
      <c r="O57" s="32"/>
      <c r="P57" s="32"/>
      <c r="Q57" s="32"/>
      <c r="R57" s="32"/>
      <c r="S57" s="32"/>
      <c r="T57" s="32"/>
      <c r="U57" s="32"/>
      <c r="V57" s="32"/>
      <c r="W57" s="32"/>
      <c r="X57" s="32"/>
      <c r="Y57" s="32"/>
      <c r="Z57" s="32"/>
      <c r="AA57" s="32"/>
      <c r="AB57" s="32"/>
      <c r="AC57" s="32"/>
      <c r="AD57" s="32"/>
      <c r="AE57" s="32" t="s">
        <v>228</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470</v>
      </c>
      <c r="D58" s="268"/>
      <c r="E58" s="274"/>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578</v>
      </c>
      <c r="D59" s="268"/>
      <c r="E59" s="274"/>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579</v>
      </c>
      <c r="D60" s="268"/>
      <c r="E60" s="274">
        <v>0.78158000000000005</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c r="A61" s="306" t="s">
        <v>218</v>
      </c>
      <c r="B61" s="261" t="s">
        <v>154</v>
      </c>
      <c r="C61" s="298" t="s">
        <v>155</v>
      </c>
      <c r="D61" s="265"/>
      <c r="E61" s="271"/>
      <c r="F61" s="287">
        <f>SUM(G62:G90)</f>
        <v>0</v>
      </c>
      <c r="G61" s="288"/>
      <c r="H61" s="280"/>
      <c r="I61" s="312"/>
      <c r="AE61" t="s">
        <v>219</v>
      </c>
    </row>
    <row r="62" spans="1:60" outlineLevel="1">
      <c r="A62" s="307"/>
      <c r="B62" s="258" t="s">
        <v>580</v>
      </c>
      <c r="C62" s="299"/>
      <c r="D62" s="266"/>
      <c r="E62" s="272"/>
      <c r="F62" s="281"/>
      <c r="G62" s="282"/>
      <c r="H62" s="283"/>
      <c r="I62" s="313"/>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10</v>
      </c>
      <c r="B63" s="262" t="s">
        <v>581</v>
      </c>
      <c r="C63" s="301" t="s">
        <v>582</v>
      </c>
      <c r="D63" s="267" t="s">
        <v>376</v>
      </c>
      <c r="E63" s="273">
        <v>28.52</v>
      </c>
      <c r="F63" s="286"/>
      <c r="G63" s="284">
        <f>ROUND(E63*F63,2)</f>
        <v>0</v>
      </c>
      <c r="H63" s="283" t="s">
        <v>583</v>
      </c>
      <c r="I63" s="313" t="s">
        <v>227</v>
      </c>
      <c r="J63" s="32"/>
      <c r="K63" s="32"/>
      <c r="L63" s="32"/>
      <c r="M63" s="32"/>
      <c r="N63" s="32"/>
      <c r="O63" s="32"/>
      <c r="P63" s="32"/>
      <c r="Q63" s="32"/>
      <c r="R63" s="32"/>
      <c r="S63" s="32"/>
      <c r="T63" s="32"/>
      <c r="U63" s="32"/>
      <c r="V63" s="32"/>
      <c r="W63" s="32"/>
      <c r="X63" s="32"/>
      <c r="Y63" s="32"/>
      <c r="Z63" s="32"/>
      <c r="AA63" s="32"/>
      <c r="AB63" s="32"/>
      <c r="AC63" s="32"/>
      <c r="AD63" s="32"/>
      <c r="AE63" s="32" t="s">
        <v>228</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584</v>
      </c>
      <c r="D64" s="268"/>
      <c r="E64" s="274">
        <v>21.76</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585</v>
      </c>
      <c r="D65" s="268"/>
      <c r="E65" s="274">
        <v>4.5599999999999996</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586</v>
      </c>
      <c r="D66" s="268"/>
      <c r="E66" s="274">
        <v>2.2000000000000002</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587</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588</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c r="AD68" s="32"/>
      <c r="AE68" s="32" t="s">
        <v>222</v>
      </c>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59" t="s">
        <v>589</v>
      </c>
      <c r="C69" s="300"/>
      <c r="D69" s="308"/>
      <c r="E69" s="309"/>
      <c r="F69" s="310"/>
      <c r="G69" s="285"/>
      <c r="H69" s="283"/>
      <c r="I69" s="313"/>
      <c r="J69" s="32"/>
      <c r="K69" s="32"/>
      <c r="L69" s="32"/>
      <c r="M69" s="32"/>
      <c r="N69" s="32"/>
      <c r="O69" s="32"/>
      <c r="P69" s="32"/>
      <c r="Q69" s="32"/>
      <c r="R69" s="32"/>
      <c r="S69" s="32"/>
      <c r="T69" s="32"/>
      <c r="U69" s="32"/>
      <c r="V69" s="32"/>
      <c r="W69" s="32"/>
      <c r="X69" s="32"/>
      <c r="Y69" s="32"/>
      <c r="Z69" s="32"/>
      <c r="AA69" s="32"/>
      <c r="AB69" s="32"/>
      <c r="AC69" s="32">
        <v>1</v>
      </c>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11">
        <v>11</v>
      </c>
      <c r="B70" s="262" t="s">
        <v>590</v>
      </c>
      <c r="C70" s="301" t="s">
        <v>591</v>
      </c>
      <c r="D70" s="267" t="s">
        <v>376</v>
      </c>
      <c r="E70" s="273">
        <v>37.72</v>
      </c>
      <c r="F70" s="286"/>
      <c r="G70" s="284">
        <f>ROUND(E70*F70,2)</f>
        <v>0</v>
      </c>
      <c r="H70" s="283" t="s">
        <v>583</v>
      </c>
      <c r="I70" s="313" t="s">
        <v>227</v>
      </c>
      <c r="J70" s="32"/>
      <c r="K70" s="32"/>
      <c r="L70" s="32"/>
      <c r="M70" s="32"/>
      <c r="N70" s="32"/>
      <c r="O70" s="32"/>
      <c r="P70" s="32"/>
      <c r="Q70" s="32"/>
      <c r="R70" s="32"/>
      <c r="S70" s="32"/>
      <c r="T70" s="32"/>
      <c r="U70" s="32"/>
      <c r="V70" s="32"/>
      <c r="W70" s="32"/>
      <c r="X70" s="32"/>
      <c r="Y70" s="32"/>
      <c r="Z70" s="32"/>
      <c r="AA70" s="32"/>
      <c r="AB70" s="32"/>
      <c r="AC70" s="32"/>
      <c r="AD70" s="32"/>
      <c r="AE70" s="32" t="s">
        <v>228</v>
      </c>
      <c r="AF70" s="32"/>
      <c r="AG70" s="32"/>
      <c r="AH70" s="32"/>
      <c r="AI70" s="32"/>
      <c r="AJ70" s="32"/>
      <c r="AK70" s="32"/>
      <c r="AL70" s="32"/>
      <c r="AM70" s="32">
        <v>15</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3" t="s">
        <v>592</v>
      </c>
      <c r="D71" s="269"/>
      <c r="E71" s="275"/>
      <c r="F71" s="289"/>
      <c r="G71" s="290"/>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251" t="str">
        <f>C71</f>
        <v>včetně zednické výpomoci.</v>
      </c>
      <c r="BB71" s="32"/>
      <c r="BC71" s="32"/>
      <c r="BD71" s="32"/>
      <c r="BE71" s="32"/>
      <c r="BF71" s="32"/>
      <c r="BG71" s="32"/>
      <c r="BH71" s="32"/>
    </row>
    <row r="72" spans="1:60" outlineLevel="1">
      <c r="A72" s="307"/>
      <c r="B72" s="263"/>
      <c r="C72" s="302" t="s">
        <v>593</v>
      </c>
      <c r="D72" s="268"/>
      <c r="E72" s="274"/>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594</v>
      </c>
      <c r="D73" s="268"/>
      <c r="E73" s="274">
        <v>6</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595</v>
      </c>
      <c r="D74" s="268"/>
      <c r="E74" s="274">
        <v>3.2</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63"/>
      <c r="C75" s="302" t="s">
        <v>596</v>
      </c>
      <c r="D75" s="268"/>
      <c r="E75" s="274">
        <v>4.5599999999999996</v>
      </c>
      <c r="F75" s="284"/>
      <c r="G75" s="284"/>
      <c r="H75" s="283"/>
      <c r="I75" s="313"/>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597</v>
      </c>
      <c r="D76" s="268"/>
      <c r="E76" s="274">
        <v>2.2000000000000002</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598</v>
      </c>
      <c r="D77" s="268"/>
      <c r="E77" s="274">
        <v>21.76</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11">
        <v>12</v>
      </c>
      <c r="B78" s="262" t="s">
        <v>599</v>
      </c>
      <c r="C78" s="301" t="s">
        <v>600</v>
      </c>
      <c r="D78" s="267" t="s">
        <v>235</v>
      </c>
      <c r="E78" s="273">
        <v>18.895800000000001</v>
      </c>
      <c r="F78" s="286"/>
      <c r="G78" s="284">
        <f>ROUND(E78*F78,2)</f>
        <v>0</v>
      </c>
      <c r="H78" s="283"/>
      <c r="I78" s="313" t="s">
        <v>257</v>
      </c>
      <c r="J78" s="32"/>
      <c r="K78" s="32"/>
      <c r="L78" s="32"/>
      <c r="M78" s="32"/>
      <c r="N78" s="32"/>
      <c r="O78" s="32"/>
      <c r="P78" s="32"/>
      <c r="Q78" s="32"/>
      <c r="R78" s="32"/>
      <c r="S78" s="32"/>
      <c r="T78" s="32"/>
      <c r="U78" s="32"/>
      <c r="V78" s="32"/>
      <c r="W78" s="32"/>
      <c r="X78" s="32"/>
      <c r="Y78" s="32"/>
      <c r="Z78" s="32"/>
      <c r="AA78" s="32"/>
      <c r="AB78" s="32"/>
      <c r="AC78" s="32"/>
      <c r="AD78" s="32"/>
      <c r="AE78" s="32" t="s">
        <v>258</v>
      </c>
      <c r="AF78" s="32" t="s">
        <v>406</v>
      </c>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593</v>
      </c>
      <c r="D79" s="268"/>
      <c r="E79" s="274"/>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601</v>
      </c>
      <c r="D80" s="268"/>
      <c r="E80" s="274">
        <v>2.8380000000000001</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602</v>
      </c>
      <c r="D81" s="268"/>
      <c r="E81" s="274">
        <v>1.5136000000000001</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603</v>
      </c>
      <c r="D82" s="268"/>
      <c r="E82" s="274">
        <v>2.1568800000000001</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604</v>
      </c>
      <c r="D83" s="268"/>
      <c r="E83" s="274">
        <v>1.1374</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605</v>
      </c>
      <c r="D84" s="268"/>
      <c r="E84" s="274">
        <v>11.249919999999999</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59" t="s">
        <v>606</v>
      </c>
      <c r="C85" s="300"/>
      <c r="D85" s="308"/>
      <c r="E85" s="309"/>
      <c r="F85" s="310"/>
      <c r="G85" s="285"/>
      <c r="H85" s="283"/>
      <c r="I85" s="31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499</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c r="AD86" s="32"/>
      <c r="AE86" s="32" t="s">
        <v>222</v>
      </c>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v>13</v>
      </c>
      <c r="B87" s="263" t="s">
        <v>607</v>
      </c>
      <c r="C87" s="301" t="s">
        <v>501</v>
      </c>
      <c r="D87" s="267" t="s">
        <v>61</v>
      </c>
      <c r="E87" s="276"/>
      <c r="F87" s="286"/>
      <c r="G87" s="284">
        <f>ROUND(E87*F87,2)</f>
        <v>0</v>
      </c>
      <c r="H87" s="283" t="s">
        <v>583</v>
      </c>
      <c r="I87" s="313" t="s">
        <v>227</v>
      </c>
      <c r="J87" s="32"/>
      <c r="K87" s="32"/>
      <c r="L87" s="32"/>
      <c r="M87" s="32"/>
      <c r="N87" s="32"/>
      <c r="O87" s="32"/>
      <c r="P87" s="32"/>
      <c r="Q87" s="32"/>
      <c r="R87" s="32"/>
      <c r="S87" s="32"/>
      <c r="T87" s="32"/>
      <c r="U87" s="32"/>
      <c r="V87" s="32"/>
      <c r="W87" s="32"/>
      <c r="X87" s="32"/>
      <c r="Y87" s="32"/>
      <c r="Z87" s="32"/>
      <c r="AA87" s="32"/>
      <c r="AB87" s="32"/>
      <c r="AC87" s="32"/>
      <c r="AD87" s="32"/>
      <c r="AE87" s="32" t="s">
        <v>228</v>
      </c>
      <c r="AF87" s="32"/>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2" t="s">
        <v>502</v>
      </c>
      <c r="D88" s="268"/>
      <c r="E88" s="274"/>
      <c r="F88" s="284"/>
      <c r="G88" s="284"/>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63"/>
      <c r="C89" s="302" t="s">
        <v>608</v>
      </c>
      <c r="D89" s="268"/>
      <c r="E89" s="274"/>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609</v>
      </c>
      <c r="D90" s="268"/>
      <c r="E90" s="274">
        <v>246.15100000000001</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c r="A91" s="306" t="s">
        <v>218</v>
      </c>
      <c r="B91" s="261" t="s">
        <v>156</v>
      </c>
      <c r="C91" s="298" t="s">
        <v>157</v>
      </c>
      <c r="D91" s="265"/>
      <c r="E91" s="271"/>
      <c r="F91" s="287">
        <f>SUM(G92:G117)</f>
        <v>0</v>
      </c>
      <c r="G91" s="288"/>
      <c r="H91" s="280"/>
      <c r="I91" s="312"/>
      <c r="AE91" t="s">
        <v>219</v>
      </c>
    </row>
    <row r="92" spans="1:60" outlineLevel="1">
      <c r="A92" s="307"/>
      <c r="B92" s="258" t="s">
        <v>610</v>
      </c>
      <c r="C92" s="299"/>
      <c r="D92" s="266"/>
      <c r="E92" s="272"/>
      <c r="F92" s="281"/>
      <c r="G92" s="282"/>
      <c r="H92" s="283"/>
      <c r="I92" s="313"/>
      <c r="J92" s="32"/>
      <c r="K92" s="32"/>
      <c r="L92" s="32"/>
      <c r="M92" s="32"/>
      <c r="N92" s="32"/>
      <c r="O92" s="32"/>
      <c r="P92" s="32"/>
      <c r="Q92" s="32"/>
      <c r="R92" s="32"/>
      <c r="S92" s="32"/>
      <c r="T92" s="32"/>
      <c r="U92" s="32"/>
      <c r="V92" s="32"/>
      <c r="W92" s="32"/>
      <c r="X92" s="32"/>
      <c r="Y92" s="32"/>
      <c r="Z92" s="32"/>
      <c r="AA92" s="32"/>
      <c r="AB92" s="32"/>
      <c r="AC92" s="32">
        <v>0</v>
      </c>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11">
        <v>14</v>
      </c>
      <c r="B93" s="262" t="s">
        <v>611</v>
      </c>
      <c r="C93" s="301" t="s">
        <v>612</v>
      </c>
      <c r="D93" s="267" t="s">
        <v>376</v>
      </c>
      <c r="E93" s="273">
        <v>39.6</v>
      </c>
      <c r="F93" s="286"/>
      <c r="G93" s="284">
        <f>ROUND(E93*F93,2)</f>
        <v>0</v>
      </c>
      <c r="H93" s="283" t="s">
        <v>613</v>
      </c>
      <c r="I93" s="313" t="s">
        <v>227</v>
      </c>
      <c r="J93" s="32"/>
      <c r="K93" s="32"/>
      <c r="L93" s="32"/>
      <c r="M93" s="32"/>
      <c r="N93" s="32"/>
      <c r="O93" s="32"/>
      <c r="P93" s="32"/>
      <c r="Q93" s="32"/>
      <c r="R93" s="32"/>
      <c r="S93" s="32"/>
      <c r="T93" s="32"/>
      <c r="U93" s="32"/>
      <c r="V93" s="32"/>
      <c r="W93" s="32"/>
      <c r="X93" s="32"/>
      <c r="Y93" s="32"/>
      <c r="Z93" s="32"/>
      <c r="AA93" s="32"/>
      <c r="AB93" s="32"/>
      <c r="AC93" s="32"/>
      <c r="AD93" s="32"/>
      <c r="AE93" s="32" t="s">
        <v>228</v>
      </c>
      <c r="AF93" s="32"/>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3" t="s">
        <v>614</v>
      </c>
      <c r="D94" s="269"/>
      <c r="E94" s="275"/>
      <c r="F94" s="289"/>
      <c r="G94" s="290"/>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251" t="str">
        <f>C94</f>
        <v>Montáž plastových oken a dveří včetně dodávky a montáže PU pěny a spojovacích prostředků.</v>
      </c>
      <c r="BB94" s="32"/>
      <c r="BC94" s="32"/>
      <c r="BD94" s="32"/>
      <c r="BE94" s="32"/>
      <c r="BF94" s="32"/>
      <c r="BG94" s="32"/>
      <c r="BH94" s="32"/>
    </row>
    <row r="95" spans="1:60" outlineLevel="1">
      <c r="A95" s="307"/>
      <c r="B95" s="263"/>
      <c r="C95" s="302" t="s">
        <v>543</v>
      </c>
      <c r="D95" s="268"/>
      <c r="E95" s="274">
        <v>20</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544</v>
      </c>
      <c r="D96" s="268"/>
      <c r="E96" s="274">
        <v>7.2</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63"/>
      <c r="C97" s="302" t="s">
        <v>545</v>
      </c>
      <c r="D97" s="268"/>
      <c r="E97" s="274">
        <v>2.8</v>
      </c>
      <c r="F97" s="284"/>
      <c r="G97" s="284"/>
      <c r="H97" s="283"/>
      <c r="I97" s="31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615</v>
      </c>
      <c r="D98" s="268"/>
      <c r="E98" s="274">
        <v>9.6</v>
      </c>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59" t="s">
        <v>616</v>
      </c>
      <c r="C99" s="300"/>
      <c r="D99" s="308"/>
      <c r="E99" s="309"/>
      <c r="F99" s="310"/>
      <c r="G99" s="285"/>
      <c r="H99" s="283"/>
      <c r="I99" s="313"/>
      <c r="J99" s="32"/>
      <c r="K99" s="32"/>
      <c r="L99" s="32"/>
      <c r="M99" s="32"/>
      <c r="N99" s="32"/>
      <c r="O99" s="32"/>
      <c r="P99" s="32"/>
      <c r="Q99" s="32"/>
      <c r="R99" s="32"/>
      <c r="S99" s="32"/>
      <c r="T99" s="32"/>
      <c r="U99" s="32"/>
      <c r="V99" s="32"/>
      <c r="W99" s="32"/>
      <c r="X99" s="32"/>
      <c r="Y99" s="32"/>
      <c r="Z99" s="32"/>
      <c r="AA99" s="32"/>
      <c r="AB99" s="32"/>
      <c r="AC99" s="32">
        <v>0</v>
      </c>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59" t="s">
        <v>617</v>
      </c>
      <c r="C100" s="300"/>
      <c r="D100" s="308"/>
      <c r="E100" s="309"/>
      <c r="F100" s="310"/>
      <c r="G100" s="285"/>
      <c r="H100" s="283"/>
      <c r="I100" s="313"/>
      <c r="J100" s="32"/>
      <c r="K100" s="32"/>
      <c r="L100" s="32"/>
      <c r="M100" s="32"/>
      <c r="N100" s="32"/>
      <c r="O100" s="32"/>
      <c r="P100" s="32"/>
      <c r="Q100" s="32"/>
      <c r="R100" s="32"/>
      <c r="S100" s="32"/>
      <c r="T100" s="32"/>
      <c r="U100" s="32"/>
      <c r="V100" s="32"/>
      <c r="W100" s="32"/>
      <c r="X100" s="32"/>
      <c r="Y100" s="32"/>
      <c r="Z100" s="32"/>
      <c r="AA100" s="32"/>
      <c r="AB100" s="32"/>
      <c r="AC100" s="32">
        <v>1</v>
      </c>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11">
        <v>15</v>
      </c>
      <c r="B101" s="262" t="s">
        <v>618</v>
      </c>
      <c r="C101" s="301" t="s">
        <v>619</v>
      </c>
      <c r="D101" s="267" t="s">
        <v>376</v>
      </c>
      <c r="E101" s="273">
        <v>39.6</v>
      </c>
      <c r="F101" s="286"/>
      <c r="G101" s="284">
        <f>ROUND(E101*F101,2)</f>
        <v>0</v>
      </c>
      <c r="H101" s="283" t="s">
        <v>613</v>
      </c>
      <c r="I101" s="313" t="s">
        <v>257</v>
      </c>
      <c r="J101" s="32"/>
      <c r="K101" s="32"/>
      <c r="L101" s="32"/>
      <c r="M101" s="32"/>
      <c r="N101" s="32"/>
      <c r="O101" s="32"/>
      <c r="P101" s="32"/>
      <c r="Q101" s="32"/>
      <c r="R101" s="32"/>
      <c r="S101" s="32"/>
      <c r="T101" s="32"/>
      <c r="U101" s="32"/>
      <c r="V101" s="32"/>
      <c r="W101" s="32"/>
      <c r="X101" s="32"/>
      <c r="Y101" s="32"/>
      <c r="Z101" s="32"/>
      <c r="AA101" s="32"/>
      <c r="AB101" s="32"/>
      <c r="AC101" s="32"/>
      <c r="AD101" s="32"/>
      <c r="AE101" s="32" t="s">
        <v>258</v>
      </c>
      <c r="AF101" s="32" t="s">
        <v>259</v>
      </c>
      <c r="AG101" s="32"/>
      <c r="AH101" s="32"/>
      <c r="AI101" s="32"/>
      <c r="AJ101" s="32"/>
      <c r="AK101" s="32"/>
      <c r="AL101" s="32"/>
      <c r="AM101" s="32">
        <v>15</v>
      </c>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3" t="s">
        <v>620</v>
      </c>
      <c r="D102" s="269"/>
      <c r="E102" s="275"/>
      <c r="F102" s="289"/>
      <c r="G102" s="290"/>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251" t="str">
        <f>C102</f>
        <v>Vložení parotěsné okenní folie, paropropustné expanzní pásky. Dodávka materiálu.</v>
      </c>
      <c r="BB102" s="32"/>
      <c r="BC102" s="32"/>
      <c r="BD102" s="32"/>
      <c r="BE102" s="32"/>
      <c r="BF102" s="32"/>
      <c r="BG102" s="32"/>
      <c r="BH102" s="32"/>
    </row>
    <row r="103" spans="1:60" outlineLevel="1">
      <c r="A103" s="307"/>
      <c r="B103" s="263"/>
      <c r="C103" s="302" t="s">
        <v>621</v>
      </c>
      <c r="D103" s="268"/>
      <c r="E103" s="274">
        <v>39.6</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11">
        <v>16</v>
      </c>
      <c r="B104" s="262" t="s">
        <v>622</v>
      </c>
      <c r="C104" s="301" t="s">
        <v>623</v>
      </c>
      <c r="D104" s="267" t="s">
        <v>225</v>
      </c>
      <c r="E104" s="273">
        <v>10</v>
      </c>
      <c r="F104" s="286"/>
      <c r="G104" s="284">
        <f>ROUND(E104*F104,2)</f>
        <v>0</v>
      </c>
      <c r="H104" s="283"/>
      <c r="I104" s="313" t="s">
        <v>257</v>
      </c>
      <c r="J104" s="32"/>
      <c r="K104" s="32"/>
      <c r="L104" s="32"/>
      <c r="M104" s="32"/>
      <c r="N104" s="32"/>
      <c r="O104" s="32"/>
      <c r="P104" s="32"/>
      <c r="Q104" s="32"/>
      <c r="R104" s="32"/>
      <c r="S104" s="32"/>
      <c r="T104" s="32"/>
      <c r="U104" s="32"/>
      <c r="V104" s="32"/>
      <c r="W104" s="32"/>
      <c r="X104" s="32"/>
      <c r="Y104" s="32"/>
      <c r="Z104" s="32"/>
      <c r="AA104" s="32"/>
      <c r="AB104" s="32"/>
      <c r="AC104" s="32"/>
      <c r="AD104" s="32"/>
      <c r="AE104" s="32" t="s">
        <v>258</v>
      </c>
      <c r="AF104" s="32" t="s">
        <v>406</v>
      </c>
      <c r="AG104" s="32"/>
      <c r="AH104" s="32"/>
      <c r="AI104" s="32"/>
      <c r="AJ104" s="32"/>
      <c r="AK104" s="32"/>
      <c r="AL104" s="32"/>
      <c r="AM104" s="32">
        <v>15</v>
      </c>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63"/>
      <c r="C105" s="302" t="s">
        <v>624</v>
      </c>
      <c r="D105" s="268"/>
      <c r="E105" s="274">
        <v>10</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11">
        <v>17</v>
      </c>
      <c r="B106" s="262" t="s">
        <v>625</v>
      </c>
      <c r="C106" s="301" t="s">
        <v>626</v>
      </c>
      <c r="D106" s="267" t="s">
        <v>225</v>
      </c>
      <c r="E106" s="273">
        <v>3</v>
      </c>
      <c r="F106" s="286"/>
      <c r="G106" s="284">
        <f>ROUND(E106*F106,2)</f>
        <v>0</v>
      </c>
      <c r="H106" s="283"/>
      <c r="I106" s="313" t="s">
        <v>257</v>
      </c>
      <c r="J106" s="32"/>
      <c r="K106" s="32"/>
      <c r="L106" s="32"/>
      <c r="M106" s="32"/>
      <c r="N106" s="32"/>
      <c r="O106" s="32"/>
      <c r="P106" s="32"/>
      <c r="Q106" s="32"/>
      <c r="R106" s="32"/>
      <c r="S106" s="32"/>
      <c r="T106" s="32"/>
      <c r="U106" s="32"/>
      <c r="V106" s="32"/>
      <c r="W106" s="32"/>
      <c r="X106" s="32"/>
      <c r="Y106" s="32"/>
      <c r="Z106" s="32"/>
      <c r="AA106" s="32"/>
      <c r="AB106" s="32"/>
      <c r="AC106" s="32"/>
      <c r="AD106" s="32"/>
      <c r="AE106" s="32" t="s">
        <v>258</v>
      </c>
      <c r="AF106" s="32" t="s">
        <v>406</v>
      </c>
      <c r="AG106" s="32"/>
      <c r="AH106" s="32"/>
      <c r="AI106" s="32"/>
      <c r="AJ106" s="32"/>
      <c r="AK106" s="32"/>
      <c r="AL106" s="32"/>
      <c r="AM106" s="32">
        <v>15</v>
      </c>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63"/>
      <c r="C107" s="302" t="s">
        <v>627</v>
      </c>
      <c r="D107" s="268"/>
      <c r="E107" s="274">
        <v>3</v>
      </c>
      <c r="F107" s="284"/>
      <c r="G107" s="284"/>
      <c r="H107" s="283"/>
      <c r="I107" s="31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11">
        <v>18</v>
      </c>
      <c r="B108" s="262" t="s">
        <v>628</v>
      </c>
      <c r="C108" s="301" t="s">
        <v>629</v>
      </c>
      <c r="D108" s="267" t="s">
        <v>225</v>
      </c>
      <c r="E108" s="273">
        <v>1</v>
      </c>
      <c r="F108" s="286"/>
      <c r="G108" s="284">
        <f>ROUND(E108*F108,2)</f>
        <v>0</v>
      </c>
      <c r="H108" s="283"/>
      <c r="I108" s="313" t="s">
        <v>257</v>
      </c>
      <c r="J108" s="32"/>
      <c r="K108" s="32"/>
      <c r="L108" s="32"/>
      <c r="M108" s="32"/>
      <c r="N108" s="32"/>
      <c r="O108" s="32"/>
      <c r="P108" s="32"/>
      <c r="Q108" s="32"/>
      <c r="R108" s="32"/>
      <c r="S108" s="32"/>
      <c r="T108" s="32"/>
      <c r="U108" s="32"/>
      <c r="V108" s="32"/>
      <c r="W108" s="32"/>
      <c r="X108" s="32"/>
      <c r="Y108" s="32"/>
      <c r="Z108" s="32"/>
      <c r="AA108" s="32"/>
      <c r="AB108" s="32"/>
      <c r="AC108" s="32"/>
      <c r="AD108" s="32"/>
      <c r="AE108" s="32" t="s">
        <v>258</v>
      </c>
      <c r="AF108" s="32" t="s">
        <v>406</v>
      </c>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2" t="s">
        <v>630</v>
      </c>
      <c r="D109" s="268"/>
      <c r="E109" s="274">
        <v>1</v>
      </c>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11">
        <v>19</v>
      </c>
      <c r="B110" s="262" t="s">
        <v>631</v>
      </c>
      <c r="C110" s="301" t="s">
        <v>632</v>
      </c>
      <c r="D110" s="267" t="s">
        <v>225</v>
      </c>
      <c r="E110" s="273">
        <v>2</v>
      </c>
      <c r="F110" s="286"/>
      <c r="G110" s="284">
        <f>ROUND(E110*F110,2)</f>
        <v>0</v>
      </c>
      <c r="H110" s="283"/>
      <c r="I110" s="313" t="s">
        <v>257</v>
      </c>
      <c r="J110" s="32"/>
      <c r="K110" s="32"/>
      <c r="L110" s="32"/>
      <c r="M110" s="32"/>
      <c r="N110" s="32"/>
      <c r="O110" s="32"/>
      <c r="P110" s="32"/>
      <c r="Q110" s="32"/>
      <c r="R110" s="32"/>
      <c r="S110" s="32"/>
      <c r="T110" s="32"/>
      <c r="U110" s="32"/>
      <c r="V110" s="32"/>
      <c r="W110" s="32"/>
      <c r="X110" s="32"/>
      <c r="Y110" s="32"/>
      <c r="Z110" s="32"/>
      <c r="AA110" s="32"/>
      <c r="AB110" s="32"/>
      <c r="AC110" s="32"/>
      <c r="AD110" s="32"/>
      <c r="AE110" s="32" t="s">
        <v>258</v>
      </c>
      <c r="AF110" s="32" t="s">
        <v>406</v>
      </c>
      <c r="AG110" s="32"/>
      <c r="AH110" s="32"/>
      <c r="AI110" s="32"/>
      <c r="AJ110" s="32"/>
      <c r="AK110" s="32"/>
      <c r="AL110" s="32"/>
      <c r="AM110" s="32">
        <v>15</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633</v>
      </c>
      <c r="D111" s="268"/>
      <c r="E111" s="274">
        <v>2</v>
      </c>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59" t="s">
        <v>634</v>
      </c>
      <c r="C112" s="300"/>
      <c r="D112" s="308"/>
      <c r="E112" s="309"/>
      <c r="F112" s="310"/>
      <c r="G112" s="285"/>
      <c r="H112" s="283"/>
      <c r="I112" s="313"/>
      <c r="J112" s="32"/>
      <c r="K112" s="32"/>
      <c r="L112" s="32"/>
      <c r="M112" s="32"/>
      <c r="N112" s="32"/>
      <c r="O112" s="32"/>
      <c r="P112" s="32"/>
      <c r="Q112" s="32"/>
      <c r="R112" s="32"/>
      <c r="S112" s="32"/>
      <c r="T112" s="32"/>
      <c r="U112" s="32"/>
      <c r="V112" s="32"/>
      <c r="W112" s="32"/>
      <c r="X112" s="32"/>
      <c r="Y112" s="32"/>
      <c r="Z112" s="32"/>
      <c r="AA112" s="32"/>
      <c r="AB112" s="32"/>
      <c r="AC112" s="32">
        <v>0</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59" t="s">
        <v>499</v>
      </c>
      <c r="C113" s="300"/>
      <c r="D113" s="308"/>
      <c r="E113" s="309"/>
      <c r="F113" s="310"/>
      <c r="G113" s="285"/>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t="s">
        <v>222</v>
      </c>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v>20</v>
      </c>
      <c r="B114" s="263" t="s">
        <v>635</v>
      </c>
      <c r="C114" s="301" t="s">
        <v>501</v>
      </c>
      <c r="D114" s="267" t="s">
        <v>61</v>
      </c>
      <c r="E114" s="276"/>
      <c r="F114" s="286"/>
      <c r="G114" s="284">
        <f>ROUND(E114*F114,2)</f>
        <v>0</v>
      </c>
      <c r="H114" s="283" t="s">
        <v>613</v>
      </c>
      <c r="I114" s="313" t="s">
        <v>227</v>
      </c>
      <c r="J114" s="32"/>
      <c r="K114" s="32"/>
      <c r="L114" s="32"/>
      <c r="M114" s="32"/>
      <c r="N114" s="32"/>
      <c r="O114" s="32"/>
      <c r="P114" s="32"/>
      <c r="Q114" s="32"/>
      <c r="R114" s="32"/>
      <c r="S114" s="32"/>
      <c r="T114" s="32"/>
      <c r="U114" s="32"/>
      <c r="V114" s="32"/>
      <c r="W114" s="32"/>
      <c r="X114" s="32"/>
      <c r="Y114" s="32"/>
      <c r="Z114" s="32"/>
      <c r="AA114" s="32"/>
      <c r="AB114" s="32"/>
      <c r="AC114" s="32"/>
      <c r="AD114" s="32"/>
      <c r="AE114" s="32" t="s">
        <v>228</v>
      </c>
      <c r="AF114" s="32"/>
      <c r="AG114" s="32"/>
      <c r="AH114" s="32"/>
      <c r="AI114" s="32"/>
      <c r="AJ114" s="32"/>
      <c r="AK114" s="32"/>
      <c r="AL114" s="32"/>
      <c r="AM114" s="32">
        <v>15</v>
      </c>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502</v>
      </c>
      <c r="D115" s="268"/>
      <c r="E115" s="274"/>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2" t="s">
        <v>636</v>
      </c>
      <c r="D116" s="268"/>
      <c r="E116" s="274"/>
      <c r="F116" s="284"/>
      <c r="G116" s="284"/>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13.8" outlineLevel="1" thickBot="1">
      <c r="A117" s="323"/>
      <c r="B117" s="324"/>
      <c r="C117" s="325" t="s">
        <v>637</v>
      </c>
      <c r="D117" s="326"/>
      <c r="E117" s="327">
        <v>446.916</v>
      </c>
      <c r="F117" s="328"/>
      <c r="G117" s="328"/>
      <c r="H117" s="329"/>
      <c r="I117" s="330"/>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c r="A118" s="249"/>
      <c r="B118" s="264" t="s">
        <v>527</v>
      </c>
      <c r="C118" s="304" t="s">
        <v>527</v>
      </c>
      <c r="D118" s="270"/>
      <c r="E118" s="277"/>
      <c r="F118" s="291"/>
      <c r="G118" s="291"/>
      <c r="H118" s="292"/>
      <c r="I118" s="291"/>
    </row>
    <row r="119" spans="1:60" hidden="1">
      <c r="C119" s="104"/>
      <c r="D119" s="227"/>
    </row>
    <row r="120" spans="1:60" ht="13.8" hidden="1" thickBot="1">
      <c r="A120" s="293"/>
      <c r="B120" s="294" t="s">
        <v>528</v>
      </c>
      <c r="C120" s="305"/>
      <c r="D120" s="295"/>
      <c r="E120" s="296"/>
      <c r="F120" s="296"/>
      <c r="G120" s="297">
        <f>F8+F16+F33+F61+F91</f>
        <v>0</v>
      </c>
    </row>
    <row r="121" spans="1:60">
      <c r="D121" s="227"/>
    </row>
    <row r="122" spans="1:60">
      <c r="D122" s="227"/>
    </row>
    <row r="123" spans="1:60">
      <c r="D123" s="227"/>
    </row>
    <row r="124" spans="1:60">
      <c r="D124" s="227"/>
    </row>
    <row r="125" spans="1:60">
      <c r="D125" s="227"/>
    </row>
    <row r="126" spans="1:60">
      <c r="D126" s="227"/>
    </row>
    <row r="127" spans="1:60">
      <c r="D127" s="227"/>
    </row>
    <row r="128" spans="1:60">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2">
    <mergeCell ref="C94:G94"/>
    <mergeCell ref="B99:G99"/>
    <mergeCell ref="B100:G100"/>
    <mergeCell ref="C102:G102"/>
    <mergeCell ref="B112:G112"/>
    <mergeCell ref="B113:G113"/>
    <mergeCell ref="B69:G69"/>
    <mergeCell ref="C71:G71"/>
    <mergeCell ref="B85:G85"/>
    <mergeCell ref="B86:G86"/>
    <mergeCell ref="F91:G91"/>
    <mergeCell ref="B92:G92"/>
    <mergeCell ref="B55:G55"/>
    <mergeCell ref="B56:G56"/>
    <mergeCell ref="F61:G61"/>
    <mergeCell ref="B62:G62"/>
    <mergeCell ref="B67:G67"/>
    <mergeCell ref="B68:G68"/>
    <mergeCell ref="B39:G39"/>
    <mergeCell ref="B42:G42"/>
    <mergeCell ref="B43:G43"/>
    <mergeCell ref="B48:G48"/>
    <mergeCell ref="B49:G49"/>
    <mergeCell ref="B54:G54"/>
    <mergeCell ref="B29:G29"/>
    <mergeCell ref="B30:G30"/>
    <mergeCell ref="F33:G33"/>
    <mergeCell ref="B34:G34"/>
    <mergeCell ref="B35:G35"/>
    <mergeCell ref="B38:G38"/>
    <mergeCell ref="F16:G16"/>
    <mergeCell ref="B17:G17"/>
    <mergeCell ref="B22:G22"/>
    <mergeCell ref="B23:G23"/>
    <mergeCell ref="B24:G24"/>
    <mergeCell ref="C26:G26"/>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190</v>
      </c>
      <c r="C4" s="255" t="s">
        <v>191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SUMIF(AM8:AM165,AN5,G8:G165)</f>
        <v>0</v>
      </c>
      <c r="AO6">
        <f>SUMIF(AM8:AM165,AO5,G8:G165)</f>
        <v>0</v>
      </c>
    </row>
    <row r="7" spans="1:60">
      <c r="A7" s="315"/>
      <c r="B7" s="316" t="s">
        <v>216</v>
      </c>
      <c r="C7" s="317" t="s">
        <v>217</v>
      </c>
      <c r="D7" s="318"/>
      <c r="E7" s="319"/>
      <c r="F7" s="320"/>
      <c r="G7" s="320"/>
      <c r="H7" s="321"/>
      <c r="I7" s="322"/>
    </row>
    <row r="8" spans="1:60">
      <c r="A8" s="306" t="s">
        <v>218</v>
      </c>
      <c r="B8" s="261" t="s">
        <v>152</v>
      </c>
      <c r="C8" s="298" t="s">
        <v>153</v>
      </c>
      <c r="D8" s="265"/>
      <c r="E8" s="271"/>
      <c r="F8" s="278">
        <f>SUM(G9:G57)</f>
        <v>0</v>
      </c>
      <c r="G8" s="279"/>
      <c r="H8" s="280"/>
      <c r="I8" s="312"/>
      <c r="AE8" t="s">
        <v>219</v>
      </c>
    </row>
    <row r="9" spans="1:60" outlineLevel="1">
      <c r="A9" s="307"/>
      <c r="B9" s="258" t="s">
        <v>638</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311">
        <v>1</v>
      </c>
      <c r="B10" s="262" t="s">
        <v>639</v>
      </c>
      <c r="C10" s="301" t="s">
        <v>640</v>
      </c>
      <c r="D10" s="267" t="s">
        <v>235</v>
      </c>
      <c r="E10" s="273">
        <v>286</v>
      </c>
      <c r="F10" s="286"/>
      <c r="G10" s="284">
        <f>ROUND(E10*F10,2)</f>
        <v>0</v>
      </c>
      <c r="H10" s="283" t="s">
        <v>515</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641</v>
      </c>
      <c r="D11" s="268"/>
      <c r="E11" s="274">
        <v>286</v>
      </c>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642</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643</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644</v>
      </c>
      <c r="C14" s="301" t="s">
        <v>645</v>
      </c>
      <c r="D14" s="267" t="s">
        <v>376</v>
      </c>
      <c r="E14" s="273">
        <v>95</v>
      </c>
      <c r="F14" s="286"/>
      <c r="G14" s="284">
        <f>ROUND(E14*F14,2)</f>
        <v>0</v>
      </c>
      <c r="H14" s="283" t="s">
        <v>515</v>
      </c>
      <c r="I14" s="313" t="s">
        <v>227</v>
      </c>
      <c r="J14" s="32"/>
      <c r="K14" s="32"/>
      <c r="L14" s="32"/>
      <c r="M14" s="32"/>
      <c r="N14" s="32"/>
      <c r="O14" s="32"/>
      <c r="P14" s="32"/>
      <c r="Q14" s="32"/>
      <c r="R14" s="32"/>
      <c r="S14" s="32"/>
      <c r="T14" s="32"/>
      <c r="U14" s="32"/>
      <c r="V14" s="32"/>
      <c r="W14" s="32"/>
      <c r="X14" s="32"/>
      <c r="Y14" s="32"/>
      <c r="Z14" s="32"/>
      <c r="AA14" s="32"/>
      <c r="AB14" s="32"/>
      <c r="AC14" s="32"/>
      <c r="AD14" s="32"/>
      <c r="AE14" s="32" t="s">
        <v>228</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646</v>
      </c>
      <c r="D15" s="268"/>
      <c r="E15" s="274">
        <v>95</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642</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643</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3</v>
      </c>
      <c r="B18" s="262" t="s">
        <v>647</v>
      </c>
      <c r="C18" s="301" t="s">
        <v>648</v>
      </c>
      <c r="D18" s="267" t="s">
        <v>376</v>
      </c>
      <c r="E18" s="273">
        <v>97</v>
      </c>
      <c r="F18" s="286"/>
      <c r="G18" s="284">
        <f>ROUND(E18*F18,2)</f>
        <v>0</v>
      </c>
      <c r="H18" s="283" t="s">
        <v>515</v>
      </c>
      <c r="I18" s="313" t="s">
        <v>227</v>
      </c>
      <c r="J18" s="32"/>
      <c r="K18" s="32"/>
      <c r="L18" s="32"/>
      <c r="M18" s="32"/>
      <c r="N18" s="32"/>
      <c r="O18" s="32"/>
      <c r="P18" s="32"/>
      <c r="Q18" s="32"/>
      <c r="R18" s="32"/>
      <c r="S18" s="32"/>
      <c r="T18" s="32"/>
      <c r="U18" s="32"/>
      <c r="V18" s="32"/>
      <c r="W18" s="32"/>
      <c r="X18" s="32"/>
      <c r="Y18" s="32"/>
      <c r="Z18" s="32"/>
      <c r="AA18" s="32"/>
      <c r="AB18" s="32"/>
      <c r="AC18" s="32"/>
      <c r="AD18" s="32"/>
      <c r="AE18" s="32" t="s">
        <v>228</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649</v>
      </c>
      <c r="D19" s="268"/>
      <c r="E19" s="274">
        <v>97</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59" t="s">
        <v>642</v>
      </c>
      <c r="C20" s="300"/>
      <c r="D20" s="308"/>
      <c r="E20" s="309"/>
      <c r="F20" s="310"/>
      <c r="G20" s="285"/>
      <c r="H20" s="283"/>
      <c r="I20" s="313"/>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643</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4</v>
      </c>
      <c r="B22" s="262" t="s">
        <v>650</v>
      </c>
      <c r="C22" s="301" t="s">
        <v>651</v>
      </c>
      <c r="D22" s="267" t="s">
        <v>376</v>
      </c>
      <c r="E22" s="273">
        <v>28</v>
      </c>
      <c r="F22" s="286"/>
      <c r="G22" s="284">
        <f>ROUND(E22*F22,2)</f>
        <v>0</v>
      </c>
      <c r="H22" s="283" t="s">
        <v>515</v>
      </c>
      <c r="I22" s="313" t="s">
        <v>227</v>
      </c>
      <c r="J22" s="32"/>
      <c r="K22" s="32"/>
      <c r="L22" s="32"/>
      <c r="M22" s="32"/>
      <c r="N22" s="32"/>
      <c r="O22" s="32"/>
      <c r="P22" s="32"/>
      <c r="Q22" s="32"/>
      <c r="R22" s="32"/>
      <c r="S22" s="32"/>
      <c r="T22" s="32"/>
      <c r="U22" s="32"/>
      <c r="V22" s="32"/>
      <c r="W22" s="32"/>
      <c r="X22" s="32"/>
      <c r="Y22" s="32"/>
      <c r="Z22" s="32"/>
      <c r="AA22" s="32"/>
      <c r="AB22" s="32"/>
      <c r="AC22" s="32"/>
      <c r="AD22" s="32"/>
      <c r="AE22" s="32" t="s">
        <v>228</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652</v>
      </c>
      <c r="D23" s="268"/>
      <c r="E23" s="274">
        <v>28</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642</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653</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654</v>
      </c>
      <c r="C26" s="301" t="s">
        <v>655</v>
      </c>
      <c r="D26" s="267" t="s">
        <v>376</v>
      </c>
      <c r="E26" s="273">
        <v>95</v>
      </c>
      <c r="F26" s="286"/>
      <c r="G26" s="284">
        <f>ROUND(E26*F26,2)</f>
        <v>0</v>
      </c>
      <c r="H26" s="283" t="s">
        <v>515</v>
      </c>
      <c r="I26" s="313" t="s">
        <v>227</v>
      </c>
      <c r="J26" s="32"/>
      <c r="K26" s="32"/>
      <c r="L26" s="32"/>
      <c r="M26" s="32"/>
      <c r="N26" s="32"/>
      <c r="O26" s="32"/>
      <c r="P26" s="32"/>
      <c r="Q26" s="32"/>
      <c r="R26" s="32"/>
      <c r="S26" s="32"/>
      <c r="T26" s="32"/>
      <c r="U26" s="32"/>
      <c r="V26" s="32"/>
      <c r="W26" s="32"/>
      <c r="X26" s="32"/>
      <c r="Y26" s="32"/>
      <c r="Z26" s="32"/>
      <c r="AA26" s="32"/>
      <c r="AB26" s="32"/>
      <c r="AC26" s="32"/>
      <c r="AD26" s="32"/>
      <c r="AE26" s="32" t="s">
        <v>228</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646</v>
      </c>
      <c r="D27" s="268"/>
      <c r="E27" s="274">
        <v>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642</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653</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656</v>
      </c>
      <c r="C30" s="301" t="s">
        <v>657</v>
      </c>
      <c r="D30" s="267" t="s">
        <v>376</v>
      </c>
      <c r="E30" s="273">
        <v>97</v>
      </c>
      <c r="F30" s="286"/>
      <c r="G30" s="284">
        <f>ROUND(E30*F30,2)</f>
        <v>0</v>
      </c>
      <c r="H30" s="283" t="s">
        <v>515</v>
      </c>
      <c r="I30" s="313" t="s">
        <v>227</v>
      </c>
      <c r="J30" s="32"/>
      <c r="K30" s="32"/>
      <c r="L30" s="32"/>
      <c r="M30" s="32"/>
      <c r="N30" s="32"/>
      <c r="O30" s="32"/>
      <c r="P30" s="32"/>
      <c r="Q30" s="32"/>
      <c r="R30" s="32"/>
      <c r="S30" s="32"/>
      <c r="T30" s="32"/>
      <c r="U30" s="32"/>
      <c r="V30" s="32"/>
      <c r="W30" s="32"/>
      <c r="X30" s="32"/>
      <c r="Y30" s="32"/>
      <c r="Z30" s="32"/>
      <c r="AA30" s="32"/>
      <c r="AB30" s="32"/>
      <c r="AC30" s="32"/>
      <c r="AD30" s="32"/>
      <c r="AE30" s="32" t="s">
        <v>228</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649</v>
      </c>
      <c r="D31" s="268"/>
      <c r="E31" s="274">
        <v>97</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642</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653</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7</v>
      </c>
      <c r="B34" s="262" t="s">
        <v>658</v>
      </c>
      <c r="C34" s="301" t="s">
        <v>659</v>
      </c>
      <c r="D34" s="267" t="s">
        <v>376</v>
      </c>
      <c r="E34" s="273">
        <v>28</v>
      </c>
      <c r="F34" s="286"/>
      <c r="G34" s="284">
        <f>ROUND(E34*F34,2)</f>
        <v>0</v>
      </c>
      <c r="H34" s="283" t="s">
        <v>515</v>
      </c>
      <c r="I34" s="313" t="s">
        <v>227</v>
      </c>
      <c r="J34" s="32"/>
      <c r="K34" s="32"/>
      <c r="L34" s="32"/>
      <c r="M34" s="32"/>
      <c r="N34" s="32"/>
      <c r="O34" s="32"/>
      <c r="P34" s="32"/>
      <c r="Q34" s="32"/>
      <c r="R34" s="32"/>
      <c r="S34" s="32"/>
      <c r="T34" s="32"/>
      <c r="U34" s="32"/>
      <c r="V34" s="32"/>
      <c r="W34" s="32"/>
      <c r="X34" s="32"/>
      <c r="Y34" s="32"/>
      <c r="Z34" s="32"/>
      <c r="AA34" s="32"/>
      <c r="AB34" s="32"/>
      <c r="AC34" s="32"/>
      <c r="AD34" s="32"/>
      <c r="AE34" s="32" t="s">
        <v>228</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652</v>
      </c>
      <c r="D35" s="268"/>
      <c r="E35" s="274">
        <v>28</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660</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661</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662</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8</v>
      </c>
      <c r="B39" s="262" t="s">
        <v>663</v>
      </c>
      <c r="C39" s="301" t="s">
        <v>664</v>
      </c>
      <c r="D39" s="267" t="s">
        <v>235</v>
      </c>
      <c r="E39" s="273">
        <v>286</v>
      </c>
      <c r="F39" s="286"/>
      <c r="G39" s="284">
        <f>ROUND(E39*F39,2)</f>
        <v>0</v>
      </c>
      <c r="H39" s="283" t="s">
        <v>515</v>
      </c>
      <c r="I39" s="313" t="s">
        <v>227</v>
      </c>
      <c r="J39" s="32"/>
      <c r="K39" s="32"/>
      <c r="L39" s="32"/>
      <c r="M39" s="32"/>
      <c r="N39" s="32"/>
      <c r="O39" s="32"/>
      <c r="P39" s="32"/>
      <c r="Q39" s="32"/>
      <c r="R39" s="32"/>
      <c r="S39" s="32"/>
      <c r="T39" s="32"/>
      <c r="U39" s="32"/>
      <c r="V39" s="32"/>
      <c r="W39" s="32"/>
      <c r="X39" s="32"/>
      <c r="Y39" s="32"/>
      <c r="Z39" s="32"/>
      <c r="AA39" s="32"/>
      <c r="AB39" s="32"/>
      <c r="AC39" s="32"/>
      <c r="AD39" s="32"/>
      <c r="AE39" s="32" t="s">
        <v>228</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665</v>
      </c>
      <c r="D40" s="268"/>
      <c r="E40" s="274">
        <v>286</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660</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661</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662</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9</v>
      </c>
      <c r="B44" s="262" t="s">
        <v>666</v>
      </c>
      <c r="C44" s="301" t="s">
        <v>667</v>
      </c>
      <c r="D44" s="267" t="s">
        <v>235</v>
      </c>
      <c r="E44" s="273">
        <v>286</v>
      </c>
      <c r="F44" s="286"/>
      <c r="G44" s="284">
        <f>ROUND(E44*F44,2)</f>
        <v>0</v>
      </c>
      <c r="H44" s="283" t="s">
        <v>515</v>
      </c>
      <c r="I44" s="313" t="s">
        <v>227</v>
      </c>
      <c r="J44" s="32"/>
      <c r="K44" s="32"/>
      <c r="L44" s="32"/>
      <c r="M44" s="32"/>
      <c r="N44" s="32"/>
      <c r="O44" s="32"/>
      <c r="P44" s="32"/>
      <c r="Q44" s="32"/>
      <c r="R44" s="32"/>
      <c r="S44" s="32"/>
      <c r="T44" s="32"/>
      <c r="U44" s="32"/>
      <c r="V44" s="32"/>
      <c r="W44" s="32"/>
      <c r="X44" s="32"/>
      <c r="Y44" s="32"/>
      <c r="Z44" s="32"/>
      <c r="AA44" s="32"/>
      <c r="AB44" s="32"/>
      <c r="AC44" s="32"/>
      <c r="AD44" s="32"/>
      <c r="AE44" s="32" t="s">
        <v>228</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668</v>
      </c>
      <c r="D45" s="268"/>
      <c r="E45" s="274">
        <v>286</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669</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v>0</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11">
        <v>10</v>
      </c>
      <c r="B47" s="262" t="s">
        <v>670</v>
      </c>
      <c r="C47" s="301" t="s">
        <v>671</v>
      </c>
      <c r="D47" s="267" t="s">
        <v>672</v>
      </c>
      <c r="E47" s="273">
        <v>2.8514200000000001</v>
      </c>
      <c r="F47" s="286"/>
      <c r="G47" s="284">
        <f>ROUND(E47*F47,2)</f>
        <v>0</v>
      </c>
      <c r="H47" s="283" t="s">
        <v>515</v>
      </c>
      <c r="I47" s="313" t="s">
        <v>227</v>
      </c>
      <c r="J47" s="32"/>
      <c r="K47" s="32"/>
      <c r="L47" s="32"/>
      <c r="M47" s="32"/>
      <c r="N47" s="32"/>
      <c r="O47" s="32"/>
      <c r="P47" s="32"/>
      <c r="Q47" s="32"/>
      <c r="R47" s="32"/>
      <c r="S47" s="32"/>
      <c r="T47" s="32"/>
      <c r="U47" s="32"/>
      <c r="V47" s="32"/>
      <c r="W47" s="32"/>
      <c r="X47" s="32"/>
      <c r="Y47" s="32"/>
      <c r="Z47" s="32"/>
      <c r="AA47" s="32"/>
      <c r="AB47" s="32"/>
      <c r="AC47" s="32"/>
      <c r="AD47" s="32"/>
      <c r="AE47" s="32" t="s">
        <v>228</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673</v>
      </c>
      <c r="D48" s="268"/>
      <c r="E48" s="274">
        <v>2.8514200000000001</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674</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11">
        <v>11</v>
      </c>
      <c r="B50" s="262" t="s">
        <v>675</v>
      </c>
      <c r="C50" s="301" t="s">
        <v>676</v>
      </c>
      <c r="D50" s="267" t="s">
        <v>672</v>
      </c>
      <c r="E50" s="273">
        <v>3</v>
      </c>
      <c r="F50" s="286"/>
      <c r="G50" s="284">
        <f>ROUND(E50*F50,2)</f>
        <v>0</v>
      </c>
      <c r="H50" s="283" t="s">
        <v>515</v>
      </c>
      <c r="I50" s="313" t="s">
        <v>227</v>
      </c>
      <c r="J50" s="32"/>
      <c r="K50" s="32"/>
      <c r="L50" s="32"/>
      <c r="M50" s="32"/>
      <c r="N50" s="32"/>
      <c r="O50" s="32"/>
      <c r="P50" s="32"/>
      <c r="Q50" s="32"/>
      <c r="R50" s="32"/>
      <c r="S50" s="32"/>
      <c r="T50" s="32"/>
      <c r="U50" s="32"/>
      <c r="V50" s="32"/>
      <c r="W50" s="32"/>
      <c r="X50" s="32"/>
      <c r="Y50" s="32"/>
      <c r="Z50" s="32"/>
      <c r="AA50" s="32"/>
      <c r="AB50" s="32"/>
      <c r="AC50" s="32"/>
      <c r="AD50" s="32"/>
      <c r="AE50" s="32" t="s">
        <v>228</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677</v>
      </c>
      <c r="D51" s="268"/>
      <c r="E51" s="274">
        <v>3</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513</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499</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222</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v>12</v>
      </c>
      <c r="B54" s="263" t="s">
        <v>514</v>
      </c>
      <c r="C54" s="301" t="s">
        <v>501</v>
      </c>
      <c r="D54" s="267" t="s">
        <v>61</v>
      </c>
      <c r="E54" s="276"/>
      <c r="F54" s="286"/>
      <c r="G54" s="284">
        <f>ROUND(E54*F54,2)</f>
        <v>0</v>
      </c>
      <c r="H54" s="283" t="s">
        <v>515</v>
      </c>
      <c r="I54" s="313" t="s">
        <v>227</v>
      </c>
      <c r="J54" s="32"/>
      <c r="K54" s="32"/>
      <c r="L54" s="32"/>
      <c r="M54" s="32"/>
      <c r="N54" s="32"/>
      <c r="O54" s="32"/>
      <c r="P54" s="32"/>
      <c r="Q54" s="32"/>
      <c r="R54" s="32"/>
      <c r="S54" s="32"/>
      <c r="T54" s="32"/>
      <c r="U54" s="32"/>
      <c r="V54" s="32"/>
      <c r="W54" s="32"/>
      <c r="X54" s="32"/>
      <c r="Y54" s="32"/>
      <c r="Z54" s="32"/>
      <c r="AA54" s="32"/>
      <c r="AB54" s="32"/>
      <c r="AC54" s="32"/>
      <c r="AD54" s="32"/>
      <c r="AE54" s="32" t="s">
        <v>228</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502</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678</v>
      </c>
      <c r="D56" s="268"/>
      <c r="E56" s="274"/>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63"/>
      <c r="C57" s="302" t="s">
        <v>679</v>
      </c>
      <c r="D57" s="268"/>
      <c r="E57" s="274">
        <v>1485.6161</v>
      </c>
      <c r="F57" s="284"/>
      <c r="G57" s="284"/>
      <c r="H57" s="283"/>
      <c r="I57" s="31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c r="A58" s="306" t="s">
        <v>218</v>
      </c>
      <c r="B58" s="261" t="s">
        <v>154</v>
      </c>
      <c r="C58" s="298" t="s">
        <v>155</v>
      </c>
      <c r="D58" s="265"/>
      <c r="E58" s="271"/>
      <c r="F58" s="287">
        <f>SUM(G59:G162)</f>
        <v>0</v>
      </c>
      <c r="G58" s="288"/>
      <c r="H58" s="280"/>
      <c r="I58" s="312"/>
      <c r="AE58" t="s">
        <v>219</v>
      </c>
    </row>
    <row r="59" spans="1:60" outlineLevel="1">
      <c r="A59" s="307"/>
      <c r="B59" s="258" t="s">
        <v>680</v>
      </c>
      <c r="C59" s="299"/>
      <c r="D59" s="266"/>
      <c r="E59" s="272"/>
      <c r="F59" s="281"/>
      <c r="G59" s="282"/>
      <c r="H59" s="283"/>
      <c r="I59" s="313"/>
      <c r="J59" s="32"/>
      <c r="K59" s="32"/>
      <c r="L59" s="32"/>
      <c r="M59" s="32"/>
      <c r="N59" s="32"/>
      <c r="O59" s="32"/>
      <c r="P59" s="32"/>
      <c r="Q59" s="32"/>
      <c r="R59" s="32"/>
      <c r="S59" s="32"/>
      <c r="T59" s="32"/>
      <c r="U59" s="32"/>
      <c r="V59" s="32"/>
      <c r="W59" s="32"/>
      <c r="X59" s="32"/>
      <c r="Y59" s="32"/>
      <c r="Z59" s="32"/>
      <c r="AA59" s="32"/>
      <c r="AB59" s="32"/>
      <c r="AC59" s="32">
        <v>0</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11">
        <v>13</v>
      </c>
      <c r="B60" s="262" t="s">
        <v>681</v>
      </c>
      <c r="C60" s="301" t="s">
        <v>682</v>
      </c>
      <c r="D60" s="267" t="s">
        <v>235</v>
      </c>
      <c r="E60" s="273">
        <v>286</v>
      </c>
      <c r="F60" s="286"/>
      <c r="G60" s="284">
        <f>ROUND(E60*F60,2)</f>
        <v>0</v>
      </c>
      <c r="H60" s="283" t="s">
        <v>583</v>
      </c>
      <c r="I60" s="313" t="s">
        <v>227</v>
      </c>
      <c r="J60" s="32"/>
      <c r="K60" s="32"/>
      <c r="L60" s="32"/>
      <c r="M60" s="32"/>
      <c r="N60" s="32"/>
      <c r="O60" s="32"/>
      <c r="P60" s="32"/>
      <c r="Q60" s="32"/>
      <c r="R60" s="32"/>
      <c r="S60" s="32"/>
      <c r="T60" s="32"/>
      <c r="U60" s="32"/>
      <c r="V60" s="32"/>
      <c r="W60" s="32"/>
      <c r="X60" s="32"/>
      <c r="Y60" s="32"/>
      <c r="Z60" s="32"/>
      <c r="AA60" s="32"/>
      <c r="AB60" s="32"/>
      <c r="AC60" s="32"/>
      <c r="AD60" s="32"/>
      <c r="AE60" s="32" t="s">
        <v>228</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641</v>
      </c>
      <c r="D61" s="268"/>
      <c r="E61" s="274">
        <v>286</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59" t="s">
        <v>683</v>
      </c>
      <c r="C62" s="300"/>
      <c r="D62" s="308"/>
      <c r="E62" s="309"/>
      <c r="F62" s="310"/>
      <c r="G62" s="285"/>
      <c r="H62" s="283"/>
      <c r="I62" s="313"/>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14</v>
      </c>
      <c r="B63" s="262" t="s">
        <v>684</v>
      </c>
      <c r="C63" s="301" t="s">
        <v>685</v>
      </c>
      <c r="D63" s="267" t="s">
        <v>376</v>
      </c>
      <c r="E63" s="273">
        <v>1.8</v>
      </c>
      <c r="F63" s="286"/>
      <c r="G63" s="284">
        <f>ROUND(E63*F63,2)</f>
        <v>0</v>
      </c>
      <c r="H63" s="283" t="s">
        <v>583</v>
      </c>
      <c r="I63" s="313" t="s">
        <v>227</v>
      </c>
      <c r="J63" s="32"/>
      <c r="K63" s="32"/>
      <c r="L63" s="32"/>
      <c r="M63" s="32"/>
      <c r="N63" s="32"/>
      <c r="O63" s="32"/>
      <c r="P63" s="32"/>
      <c r="Q63" s="32"/>
      <c r="R63" s="32"/>
      <c r="S63" s="32"/>
      <c r="T63" s="32"/>
      <c r="U63" s="32"/>
      <c r="V63" s="32"/>
      <c r="W63" s="32"/>
      <c r="X63" s="32"/>
      <c r="Y63" s="32"/>
      <c r="Z63" s="32"/>
      <c r="AA63" s="32"/>
      <c r="AB63" s="32"/>
      <c r="AC63" s="32"/>
      <c r="AD63" s="32"/>
      <c r="AE63" s="32" t="s">
        <v>228</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686</v>
      </c>
      <c r="D64" s="268"/>
      <c r="E64" s="274">
        <v>1.8</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11">
        <v>15</v>
      </c>
      <c r="B65" s="262" t="s">
        <v>687</v>
      </c>
      <c r="C65" s="301" t="s">
        <v>688</v>
      </c>
      <c r="D65" s="267" t="s">
        <v>376</v>
      </c>
      <c r="E65" s="273">
        <v>72</v>
      </c>
      <c r="F65" s="286"/>
      <c r="G65" s="284">
        <f>ROUND(E65*F65,2)</f>
        <v>0</v>
      </c>
      <c r="H65" s="283" t="s">
        <v>583</v>
      </c>
      <c r="I65" s="313" t="s">
        <v>227</v>
      </c>
      <c r="J65" s="32"/>
      <c r="K65" s="32"/>
      <c r="L65" s="32"/>
      <c r="M65" s="32"/>
      <c r="N65" s="32"/>
      <c r="O65" s="32"/>
      <c r="P65" s="32"/>
      <c r="Q65" s="32"/>
      <c r="R65" s="32"/>
      <c r="S65" s="32"/>
      <c r="T65" s="32"/>
      <c r="U65" s="32"/>
      <c r="V65" s="32"/>
      <c r="W65" s="32"/>
      <c r="X65" s="32"/>
      <c r="Y65" s="32"/>
      <c r="Z65" s="32"/>
      <c r="AA65" s="32"/>
      <c r="AB65" s="32"/>
      <c r="AC65" s="32"/>
      <c r="AD65" s="32"/>
      <c r="AE65" s="32" t="s">
        <v>228</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689</v>
      </c>
      <c r="D66" s="268"/>
      <c r="E66" s="274">
        <v>72</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690</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691</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v>1</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692</v>
      </c>
      <c r="C69" s="301" t="s">
        <v>693</v>
      </c>
      <c r="D69" s="267" t="s">
        <v>235</v>
      </c>
      <c r="E69" s="273">
        <v>4</v>
      </c>
      <c r="F69" s="286"/>
      <c r="G69" s="284">
        <f>ROUND(E69*F69,2)</f>
        <v>0</v>
      </c>
      <c r="H69" s="283" t="s">
        <v>583</v>
      </c>
      <c r="I69" s="313" t="s">
        <v>227</v>
      </c>
      <c r="J69" s="32"/>
      <c r="K69" s="32"/>
      <c r="L69" s="32"/>
      <c r="M69" s="32"/>
      <c r="N69" s="32"/>
      <c r="O69" s="32"/>
      <c r="P69" s="32"/>
      <c r="Q69" s="32"/>
      <c r="R69" s="32"/>
      <c r="S69" s="32"/>
      <c r="T69" s="32"/>
      <c r="U69" s="32"/>
      <c r="V69" s="32"/>
      <c r="W69" s="32"/>
      <c r="X69" s="32"/>
      <c r="Y69" s="32"/>
      <c r="Z69" s="32"/>
      <c r="AA69" s="32"/>
      <c r="AB69" s="32"/>
      <c r="AC69" s="32"/>
      <c r="AD69" s="32"/>
      <c r="AE69" s="32" t="s">
        <v>228</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694</v>
      </c>
      <c r="D70" s="268"/>
      <c r="E70" s="274">
        <v>4</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59" t="s">
        <v>695</v>
      </c>
      <c r="C71" s="300"/>
      <c r="D71" s="308"/>
      <c r="E71" s="309"/>
      <c r="F71" s="310"/>
      <c r="G71" s="285"/>
      <c r="H71" s="283"/>
      <c r="I71" s="313"/>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11">
        <v>17</v>
      </c>
      <c r="B72" s="262" t="s">
        <v>696</v>
      </c>
      <c r="C72" s="301" t="s">
        <v>697</v>
      </c>
      <c r="D72" s="267" t="s">
        <v>376</v>
      </c>
      <c r="E72" s="273">
        <v>72</v>
      </c>
      <c r="F72" s="286"/>
      <c r="G72" s="284">
        <f>ROUND(E72*F72,2)</f>
        <v>0</v>
      </c>
      <c r="H72" s="283" t="s">
        <v>583</v>
      </c>
      <c r="I72" s="313" t="s">
        <v>227</v>
      </c>
      <c r="J72" s="32"/>
      <c r="K72" s="32"/>
      <c r="L72" s="32"/>
      <c r="M72" s="32"/>
      <c r="N72" s="32"/>
      <c r="O72" s="32"/>
      <c r="P72" s="32"/>
      <c r="Q72" s="32"/>
      <c r="R72" s="32"/>
      <c r="S72" s="32"/>
      <c r="T72" s="32"/>
      <c r="U72" s="32"/>
      <c r="V72" s="32"/>
      <c r="W72" s="32"/>
      <c r="X72" s="32"/>
      <c r="Y72" s="32"/>
      <c r="Z72" s="32"/>
      <c r="AA72" s="32"/>
      <c r="AB72" s="32"/>
      <c r="AC72" s="32"/>
      <c r="AD72" s="32"/>
      <c r="AE72" s="32" t="s">
        <v>228</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698</v>
      </c>
      <c r="D73" s="268"/>
      <c r="E73" s="274">
        <v>72</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699</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1">
        <v>18</v>
      </c>
      <c r="B75" s="262" t="s">
        <v>700</v>
      </c>
      <c r="C75" s="301" t="s">
        <v>701</v>
      </c>
      <c r="D75" s="267" t="s">
        <v>225</v>
      </c>
      <c r="E75" s="273">
        <v>4</v>
      </c>
      <c r="F75" s="286"/>
      <c r="G75" s="284">
        <f>ROUND(E75*F75,2)</f>
        <v>0</v>
      </c>
      <c r="H75" s="283" t="s">
        <v>583</v>
      </c>
      <c r="I75" s="313" t="s">
        <v>227</v>
      </c>
      <c r="J75" s="32"/>
      <c r="K75" s="32"/>
      <c r="L75" s="32"/>
      <c r="M75" s="32"/>
      <c r="N75" s="32"/>
      <c r="O75" s="32"/>
      <c r="P75" s="32"/>
      <c r="Q75" s="32"/>
      <c r="R75" s="32"/>
      <c r="S75" s="32"/>
      <c r="T75" s="32"/>
      <c r="U75" s="32"/>
      <c r="V75" s="32"/>
      <c r="W75" s="32"/>
      <c r="X75" s="32"/>
      <c r="Y75" s="32"/>
      <c r="Z75" s="32"/>
      <c r="AA75" s="32"/>
      <c r="AB75" s="32"/>
      <c r="AC75" s="32"/>
      <c r="AD75" s="32"/>
      <c r="AE75" s="32" t="s">
        <v>228</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702</v>
      </c>
      <c r="D76" s="268"/>
      <c r="E76" s="274">
        <v>4</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59" t="s">
        <v>703</v>
      </c>
      <c r="C77" s="300"/>
      <c r="D77" s="308"/>
      <c r="E77" s="309"/>
      <c r="F77" s="310"/>
      <c r="G77" s="285"/>
      <c r="H77" s="283"/>
      <c r="I77" s="313"/>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11">
        <v>19</v>
      </c>
      <c r="B78" s="262" t="s">
        <v>704</v>
      </c>
      <c r="C78" s="301" t="s">
        <v>705</v>
      </c>
      <c r="D78" s="267" t="s">
        <v>376</v>
      </c>
      <c r="E78" s="273">
        <v>13.1</v>
      </c>
      <c r="F78" s="286"/>
      <c r="G78" s="284">
        <f>ROUND(E78*F78,2)</f>
        <v>0</v>
      </c>
      <c r="H78" s="283" t="s">
        <v>583</v>
      </c>
      <c r="I78" s="313" t="s">
        <v>227</v>
      </c>
      <c r="J78" s="32"/>
      <c r="K78" s="32"/>
      <c r="L78" s="32"/>
      <c r="M78" s="32"/>
      <c r="N78" s="32"/>
      <c r="O78" s="32"/>
      <c r="P78" s="32"/>
      <c r="Q78" s="32"/>
      <c r="R78" s="32"/>
      <c r="S78" s="32"/>
      <c r="T78" s="32"/>
      <c r="U78" s="32"/>
      <c r="V78" s="32"/>
      <c r="W78" s="32"/>
      <c r="X78" s="32"/>
      <c r="Y78" s="32"/>
      <c r="Z78" s="32"/>
      <c r="AA78" s="32"/>
      <c r="AB78" s="32"/>
      <c r="AC78" s="32"/>
      <c r="AD78" s="32"/>
      <c r="AE78" s="32" t="s">
        <v>228</v>
      </c>
      <c r="AF78" s="32"/>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706</v>
      </c>
      <c r="D79" s="268"/>
      <c r="E79" s="274">
        <v>13.1</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11">
        <v>20</v>
      </c>
      <c r="B80" s="262" t="s">
        <v>707</v>
      </c>
      <c r="C80" s="301" t="s">
        <v>708</v>
      </c>
      <c r="D80" s="267" t="s">
        <v>376</v>
      </c>
      <c r="E80" s="273">
        <v>57.1</v>
      </c>
      <c r="F80" s="286"/>
      <c r="G80" s="284">
        <f>ROUND(E80*F80,2)</f>
        <v>0</v>
      </c>
      <c r="H80" s="283" t="s">
        <v>583</v>
      </c>
      <c r="I80" s="313" t="s">
        <v>227</v>
      </c>
      <c r="J80" s="32"/>
      <c r="K80" s="32"/>
      <c r="L80" s="32"/>
      <c r="M80" s="32"/>
      <c r="N80" s="32"/>
      <c r="O80" s="32"/>
      <c r="P80" s="32"/>
      <c r="Q80" s="32"/>
      <c r="R80" s="32"/>
      <c r="S80" s="32"/>
      <c r="T80" s="32"/>
      <c r="U80" s="32"/>
      <c r="V80" s="32"/>
      <c r="W80" s="32"/>
      <c r="X80" s="32"/>
      <c r="Y80" s="32"/>
      <c r="Z80" s="32"/>
      <c r="AA80" s="32"/>
      <c r="AB80" s="32"/>
      <c r="AC80" s="32"/>
      <c r="AD80" s="32"/>
      <c r="AE80" s="32" t="s">
        <v>228</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709</v>
      </c>
      <c r="D81" s="268"/>
      <c r="E81" s="274">
        <v>57.1</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59" t="s">
        <v>710</v>
      </c>
      <c r="C82" s="300"/>
      <c r="D82" s="308"/>
      <c r="E82" s="309"/>
      <c r="F82" s="310"/>
      <c r="G82" s="285"/>
      <c r="H82" s="283"/>
      <c r="I82" s="313"/>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11">
        <v>21</v>
      </c>
      <c r="B83" s="262" t="s">
        <v>711</v>
      </c>
      <c r="C83" s="301" t="s">
        <v>712</v>
      </c>
      <c r="D83" s="267" t="s">
        <v>376</v>
      </c>
      <c r="E83" s="273">
        <v>27</v>
      </c>
      <c r="F83" s="286"/>
      <c r="G83" s="284">
        <f>ROUND(E83*F83,2)</f>
        <v>0</v>
      </c>
      <c r="H83" s="283" t="s">
        <v>583</v>
      </c>
      <c r="I83" s="313" t="s">
        <v>227</v>
      </c>
      <c r="J83" s="32"/>
      <c r="K83" s="32"/>
      <c r="L83" s="32"/>
      <c r="M83" s="32"/>
      <c r="N83" s="32"/>
      <c r="O83" s="32"/>
      <c r="P83" s="32"/>
      <c r="Q83" s="32"/>
      <c r="R83" s="32"/>
      <c r="S83" s="32"/>
      <c r="T83" s="32"/>
      <c r="U83" s="32"/>
      <c r="V83" s="32"/>
      <c r="W83" s="32"/>
      <c r="X83" s="32"/>
      <c r="Y83" s="32"/>
      <c r="Z83" s="32"/>
      <c r="AA83" s="32"/>
      <c r="AB83" s="32"/>
      <c r="AC83" s="32"/>
      <c r="AD83" s="32"/>
      <c r="AE83" s="32" t="s">
        <v>228</v>
      </c>
      <c r="AF83" s="32"/>
      <c r="AG83" s="32"/>
      <c r="AH83" s="32"/>
      <c r="AI83" s="32"/>
      <c r="AJ83" s="32"/>
      <c r="AK83" s="32"/>
      <c r="AL83" s="32"/>
      <c r="AM83" s="32">
        <v>15</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713</v>
      </c>
      <c r="D84" s="268"/>
      <c r="E84" s="274">
        <v>27</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59" t="s">
        <v>714</v>
      </c>
      <c r="C85" s="300"/>
      <c r="D85" s="308"/>
      <c r="E85" s="309"/>
      <c r="F85" s="310"/>
      <c r="G85" s="285"/>
      <c r="H85" s="283"/>
      <c r="I85" s="31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715</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v>1</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20.399999999999999" outlineLevel="1">
      <c r="A87" s="311">
        <v>22</v>
      </c>
      <c r="B87" s="262" t="s">
        <v>716</v>
      </c>
      <c r="C87" s="301" t="s">
        <v>717</v>
      </c>
      <c r="D87" s="267" t="s">
        <v>235</v>
      </c>
      <c r="E87" s="273">
        <v>286</v>
      </c>
      <c r="F87" s="286"/>
      <c r="G87" s="284">
        <f>ROUND(E87*F87,2)</f>
        <v>0</v>
      </c>
      <c r="H87" s="283" t="s">
        <v>583</v>
      </c>
      <c r="I87" s="313" t="s">
        <v>257</v>
      </c>
      <c r="J87" s="32"/>
      <c r="K87" s="32"/>
      <c r="L87" s="32"/>
      <c r="M87" s="32"/>
      <c r="N87" s="32"/>
      <c r="O87" s="32"/>
      <c r="P87" s="32"/>
      <c r="Q87" s="32"/>
      <c r="R87" s="32"/>
      <c r="S87" s="32"/>
      <c r="T87" s="32"/>
      <c r="U87" s="32"/>
      <c r="V87" s="32"/>
      <c r="W87" s="32"/>
      <c r="X87" s="32"/>
      <c r="Y87" s="32"/>
      <c r="Z87" s="32"/>
      <c r="AA87" s="32"/>
      <c r="AB87" s="32"/>
      <c r="AC87" s="32"/>
      <c r="AD87" s="32"/>
      <c r="AE87" s="32" t="s">
        <v>258</v>
      </c>
      <c r="AF87" s="32" t="s">
        <v>259</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3" t="s">
        <v>718</v>
      </c>
      <c r="D88" s="269"/>
      <c r="E88" s="275"/>
      <c r="F88" s="289"/>
      <c r="G88" s="290"/>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1" t="str">
        <f>C88</f>
        <v>včetně větrací mřížky a spojovacích prostředků.</v>
      </c>
      <c r="BB88" s="32"/>
      <c r="BC88" s="32"/>
      <c r="BD88" s="32"/>
      <c r="BE88" s="32"/>
      <c r="BF88" s="32"/>
      <c r="BG88" s="32"/>
      <c r="BH88" s="32"/>
    </row>
    <row r="89" spans="1:60" outlineLevel="1">
      <c r="A89" s="307"/>
      <c r="B89" s="263"/>
      <c r="C89" s="302" t="s">
        <v>665</v>
      </c>
      <c r="D89" s="268"/>
      <c r="E89" s="274">
        <v>286</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59" t="s">
        <v>714</v>
      </c>
      <c r="C90" s="300"/>
      <c r="D90" s="308"/>
      <c r="E90" s="309"/>
      <c r="F90" s="310"/>
      <c r="G90" s="285"/>
      <c r="H90" s="283"/>
      <c r="I90" s="313"/>
      <c r="J90" s="32"/>
      <c r="K90" s="32"/>
      <c r="L90" s="32"/>
      <c r="M90" s="32"/>
      <c r="N90" s="32"/>
      <c r="O90" s="32"/>
      <c r="P90" s="32"/>
      <c r="Q90" s="32"/>
      <c r="R90" s="32"/>
      <c r="S90" s="32"/>
      <c r="T90" s="32"/>
      <c r="U90" s="32"/>
      <c r="V90" s="32"/>
      <c r="W90" s="32"/>
      <c r="X90" s="32"/>
      <c r="Y90" s="32"/>
      <c r="Z90" s="32"/>
      <c r="AA90" s="32"/>
      <c r="AB90" s="32"/>
      <c r="AC90" s="32">
        <v>0</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59" t="s">
        <v>715</v>
      </c>
      <c r="C91" s="300"/>
      <c r="D91" s="308"/>
      <c r="E91" s="309"/>
      <c r="F91" s="310"/>
      <c r="G91" s="285"/>
      <c r="H91" s="283"/>
      <c r="I91" s="313"/>
      <c r="J91" s="32"/>
      <c r="K91" s="32"/>
      <c r="L91" s="32"/>
      <c r="M91" s="32"/>
      <c r="N91" s="32"/>
      <c r="O91" s="32"/>
      <c r="P91" s="32"/>
      <c r="Q91" s="32"/>
      <c r="R91" s="32"/>
      <c r="S91" s="32"/>
      <c r="T91" s="32"/>
      <c r="U91" s="32"/>
      <c r="V91" s="32"/>
      <c r="W91" s="32"/>
      <c r="X91" s="32"/>
      <c r="Y91" s="32"/>
      <c r="Z91" s="32"/>
      <c r="AA91" s="32"/>
      <c r="AB91" s="32"/>
      <c r="AC91" s="32">
        <v>1</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11">
        <v>23</v>
      </c>
      <c r="B92" s="262" t="s">
        <v>719</v>
      </c>
      <c r="C92" s="301" t="s">
        <v>720</v>
      </c>
      <c r="D92" s="267" t="s">
        <v>376</v>
      </c>
      <c r="E92" s="273">
        <v>57.1</v>
      </c>
      <c r="F92" s="286"/>
      <c r="G92" s="284">
        <f>ROUND(E92*F92,2)</f>
        <v>0</v>
      </c>
      <c r="H92" s="283" t="s">
        <v>583</v>
      </c>
      <c r="I92" s="313" t="s">
        <v>257</v>
      </c>
      <c r="J92" s="32"/>
      <c r="K92" s="32"/>
      <c r="L92" s="32"/>
      <c r="M92" s="32"/>
      <c r="N92" s="32"/>
      <c r="O92" s="32"/>
      <c r="P92" s="32"/>
      <c r="Q92" s="32"/>
      <c r="R92" s="32"/>
      <c r="S92" s="32"/>
      <c r="T92" s="32"/>
      <c r="U92" s="32"/>
      <c r="V92" s="32"/>
      <c r="W92" s="32"/>
      <c r="X92" s="32"/>
      <c r="Y92" s="32"/>
      <c r="Z92" s="32"/>
      <c r="AA92" s="32"/>
      <c r="AB92" s="32"/>
      <c r="AC92" s="32"/>
      <c r="AD92" s="32"/>
      <c r="AE92" s="32" t="s">
        <v>258</v>
      </c>
      <c r="AF92" s="32" t="s">
        <v>259</v>
      </c>
      <c r="AG92" s="32"/>
      <c r="AH92" s="32"/>
      <c r="AI92" s="32"/>
      <c r="AJ92" s="32"/>
      <c r="AK92" s="32"/>
      <c r="AL92" s="32"/>
      <c r="AM92" s="32">
        <v>15</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3" t="s">
        <v>721</v>
      </c>
      <c r="D93" s="269"/>
      <c r="E93" s="275"/>
      <c r="F93" s="289"/>
      <c r="G93" s="290"/>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251" t="str">
        <f>C93</f>
        <v>včetně koncovek, těsnění a spojovacích prostředků.</v>
      </c>
      <c r="BB93" s="32"/>
      <c r="BC93" s="32"/>
      <c r="BD93" s="32"/>
      <c r="BE93" s="32"/>
      <c r="BF93" s="32"/>
      <c r="BG93" s="32"/>
      <c r="BH93" s="32"/>
    </row>
    <row r="94" spans="1:60" outlineLevel="1">
      <c r="A94" s="307"/>
      <c r="B94" s="263"/>
      <c r="C94" s="302" t="s">
        <v>722</v>
      </c>
      <c r="D94" s="268"/>
      <c r="E94" s="274">
        <v>16</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723</v>
      </c>
      <c r="D95" s="268"/>
      <c r="E95" s="274">
        <v>41.1</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59" t="s">
        <v>714</v>
      </c>
      <c r="C96" s="300"/>
      <c r="D96" s="308"/>
      <c r="E96" s="309"/>
      <c r="F96" s="310"/>
      <c r="G96" s="285"/>
      <c r="H96" s="283"/>
      <c r="I96" s="313"/>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715</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v>1</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0.399999999999999" outlineLevel="1">
      <c r="A98" s="311">
        <v>24</v>
      </c>
      <c r="B98" s="262" t="s">
        <v>724</v>
      </c>
      <c r="C98" s="301" t="s">
        <v>725</v>
      </c>
      <c r="D98" s="267" t="s">
        <v>376</v>
      </c>
      <c r="E98" s="273">
        <v>13.1</v>
      </c>
      <c r="F98" s="286"/>
      <c r="G98" s="284">
        <f>ROUND(E98*F98,2)</f>
        <v>0</v>
      </c>
      <c r="H98" s="283" t="s">
        <v>583</v>
      </c>
      <c r="I98" s="313" t="s">
        <v>257</v>
      </c>
      <c r="J98" s="32"/>
      <c r="K98" s="32"/>
      <c r="L98" s="32"/>
      <c r="M98" s="32"/>
      <c r="N98" s="32"/>
      <c r="O98" s="32"/>
      <c r="P98" s="32"/>
      <c r="Q98" s="32"/>
      <c r="R98" s="32"/>
      <c r="S98" s="32"/>
      <c r="T98" s="32"/>
      <c r="U98" s="32"/>
      <c r="V98" s="32"/>
      <c r="W98" s="32"/>
      <c r="X98" s="32"/>
      <c r="Y98" s="32"/>
      <c r="Z98" s="32"/>
      <c r="AA98" s="32"/>
      <c r="AB98" s="32"/>
      <c r="AC98" s="32"/>
      <c r="AD98" s="32"/>
      <c r="AE98" s="32" t="s">
        <v>258</v>
      </c>
      <c r="AF98" s="32" t="s">
        <v>259</v>
      </c>
      <c r="AG98" s="32"/>
      <c r="AH98" s="32"/>
      <c r="AI98" s="32"/>
      <c r="AJ98" s="32"/>
      <c r="AK98" s="32"/>
      <c r="AL98" s="32"/>
      <c r="AM98" s="32">
        <v>15</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3" t="s">
        <v>726</v>
      </c>
      <c r="D99" s="269"/>
      <c r="E99" s="275"/>
      <c r="F99" s="289"/>
      <c r="G99" s="290"/>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251" t="str">
        <f>C99</f>
        <v>včetně těsnění, tmele a spojovacích prostředků.</v>
      </c>
      <c r="BB99" s="32"/>
      <c r="BC99" s="32"/>
      <c r="BD99" s="32"/>
      <c r="BE99" s="32"/>
      <c r="BF99" s="32"/>
      <c r="BG99" s="32"/>
      <c r="BH99" s="32"/>
    </row>
    <row r="100" spans="1:60" outlineLevel="1">
      <c r="A100" s="307"/>
      <c r="B100" s="263"/>
      <c r="C100" s="302" t="s">
        <v>727</v>
      </c>
      <c r="D100" s="268"/>
      <c r="E100" s="274">
        <v>13.1</v>
      </c>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59" t="s">
        <v>714</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v>0</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59" t="s">
        <v>715</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v>1</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11">
        <v>25</v>
      </c>
      <c r="B103" s="262" t="s">
        <v>728</v>
      </c>
      <c r="C103" s="301" t="s">
        <v>729</v>
      </c>
      <c r="D103" s="267" t="s">
        <v>730</v>
      </c>
      <c r="E103" s="273">
        <v>40</v>
      </c>
      <c r="F103" s="286"/>
      <c r="G103" s="284">
        <f>ROUND(E103*F103,2)</f>
        <v>0</v>
      </c>
      <c r="H103" s="283" t="s">
        <v>583</v>
      </c>
      <c r="I103" s="313" t="s">
        <v>257</v>
      </c>
      <c r="J103" s="32"/>
      <c r="K103" s="32"/>
      <c r="L103" s="32"/>
      <c r="M103" s="32"/>
      <c r="N103" s="32"/>
      <c r="O103" s="32"/>
      <c r="P103" s="32"/>
      <c r="Q103" s="32"/>
      <c r="R103" s="32"/>
      <c r="S103" s="32"/>
      <c r="T103" s="32"/>
      <c r="U103" s="32"/>
      <c r="V103" s="32"/>
      <c r="W103" s="32"/>
      <c r="X103" s="32"/>
      <c r="Y103" s="32"/>
      <c r="Z103" s="32"/>
      <c r="AA103" s="32"/>
      <c r="AB103" s="32"/>
      <c r="AC103" s="32"/>
      <c r="AD103" s="32"/>
      <c r="AE103" s="32" t="s">
        <v>258</v>
      </c>
      <c r="AF103" s="32" t="s">
        <v>259</v>
      </c>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3" t="s">
        <v>731</v>
      </c>
      <c r="D104" s="269"/>
      <c r="E104" s="275"/>
      <c r="F104" s="289"/>
      <c r="G104" s="290"/>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251" t="str">
        <f>C104</f>
        <v>včetně spojovacích prostředků.</v>
      </c>
      <c r="BB104" s="32"/>
      <c r="BC104" s="32"/>
      <c r="BD104" s="32"/>
      <c r="BE104" s="32"/>
      <c r="BF104" s="32"/>
      <c r="BG104" s="32"/>
      <c r="BH104" s="32"/>
    </row>
    <row r="105" spans="1:60" outlineLevel="1">
      <c r="A105" s="307"/>
      <c r="B105" s="263"/>
      <c r="C105" s="302" t="s">
        <v>732</v>
      </c>
      <c r="D105" s="268"/>
      <c r="E105" s="274">
        <v>40</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714</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v>0</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59" t="s">
        <v>733</v>
      </c>
      <c r="C107" s="300"/>
      <c r="D107" s="308"/>
      <c r="E107" s="309"/>
      <c r="F107" s="310"/>
      <c r="G107" s="285"/>
      <c r="H107" s="283"/>
      <c r="I107" s="313"/>
      <c r="J107" s="32"/>
      <c r="K107" s="32"/>
      <c r="L107" s="32"/>
      <c r="M107" s="32"/>
      <c r="N107" s="32"/>
      <c r="O107" s="32"/>
      <c r="P107" s="32"/>
      <c r="Q107" s="32"/>
      <c r="R107" s="32"/>
      <c r="S107" s="32"/>
      <c r="T107" s="32"/>
      <c r="U107" s="32"/>
      <c r="V107" s="32"/>
      <c r="W107" s="32"/>
      <c r="X107" s="32"/>
      <c r="Y107" s="32"/>
      <c r="Z107" s="32"/>
      <c r="AA107" s="32"/>
      <c r="AB107" s="32"/>
      <c r="AC107" s="32">
        <v>1</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20.399999999999999" outlineLevel="1">
      <c r="A108" s="311">
        <v>26</v>
      </c>
      <c r="B108" s="262" t="s">
        <v>734</v>
      </c>
      <c r="C108" s="301" t="s">
        <v>735</v>
      </c>
      <c r="D108" s="267" t="s">
        <v>376</v>
      </c>
      <c r="E108" s="273">
        <v>72</v>
      </c>
      <c r="F108" s="286"/>
      <c r="G108" s="284">
        <f>ROUND(E108*F108,2)</f>
        <v>0</v>
      </c>
      <c r="H108" s="283" t="s">
        <v>583</v>
      </c>
      <c r="I108" s="313" t="s">
        <v>227</v>
      </c>
      <c r="J108" s="32"/>
      <c r="K108" s="32"/>
      <c r="L108" s="32"/>
      <c r="M108" s="32"/>
      <c r="N108" s="32"/>
      <c r="O108" s="32"/>
      <c r="P108" s="32"/>
      <c r="Q108" s="32"/>
      <c r="R108" s="32"/>
      <c r="S108" s="32"/>
      <c r="T108" s="32"/>
      <c r="U108" s="32"/>
      <c r="V108" s="32"/>
      <c r="W108" s="32"/>
      <c r="X108" s="32"/>
      <c r="Y108" s="32"/>
      <c r="Z108" s="32"/>
      <c r="AA108" s="32"/>
      <c r="AB108" s="32"/>
      <c r="AC108" s="32"/>
      <c r="AD108" s="32"/>
      <c r="AE108" s="32" t="s">
        <v>228</v>
      </c>
      <c r="AF108" s="32"/>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3" t="s">
        <v>736</v>
      </c>
      <c r="D109" s="269"/>
      <c r="E109" s="275"/>
      <c r="F109" s="289"/>
      <c r="G109" s="290"/>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251" t="str">
        <f>C109</f>
        <v>včetně háku, čela a spojky.</v>
      </c>
      <c r="BB109" s="32"/>
      <c r="BC109" s="32"/>
      <c r="BD109" s="32"/>
      <c r="BE109" s="32"/>
      <c r="BF109" s="32"/>
      <c r="BG109" s="32"/>
      <c r="BH109" s="32"/>
    </row>
    <row r="110" spans="1:60" outlineLevel="1">
      <c r="A110" s="307"/>
      <c r="B110" s="263"/>
      <c r="C110" s="302" t="s">
        <v>737</v>
      </c>
      <c r="D110" s="268"/>
      <c r="E110" s="274">
        <v>72</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59" t="s">
        <v>714</v>
      </c>
      <c r="C111" s="300"/>
      <c r="D111" s="308"/>
      <c r="E111" s="309"/>
      <c r="F111" s="310"/>
      <c r="G111" s="285"/>
      <c r="H111" s="283"/>
      <c r="I111" s="313"/>
      <c r="J111" s="32"/>
      <c r="K111" s="32"/>
      <c r="L111" s="32"/>
      <c r="M111" s="32"/>
      <c r="N111" s="32"/>
      <c r="O111" s="32"/>
      <c r="P111" s="32"/>
      <c r="Q111" s="32"/>
      <c r="R111" s="32"/>
      <c r="S111" s="32"/>
      <c r="T111" s="32"/>
      <c r="U111" s="32"/>
      <c r="V111" s="32"/>
      <c r="W111" s="32"/>
      <c r="X111" s="32"/>
      <c r="Y111" s="32"/>
      <c r="Z111" s="32"/>
      <c r="AA111" s="32"/>
      <c r="AB111" s="32"/>
      <c r="AC111" s="32">
        <v>0</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59" t="s">
        <v>733</v>
      </c>
      <c r="C112" s="300"/>
      <c r="D112" s="308"/>
      <c r="E112" s="309"/>
      <c r="F112" s="310"/>
      <c r="G112" s="285"/>
      <c r="H112" s="283"/>
      <c r="I112" s="313"/>
      <c r="J112" s="32"/>
      <c r="K112" s="32"/>
      <c r="L112" s="32"/>
      <c r="M112" s="32"/>
      <c r="N112" s="32"/>
      <c r="O112" s="32"/>
      <c r="P112" s="32"/>
      <c r="Q112" s="32"/>
      <c r="R112" s="32"/>
      <c r="S112" s="32"/>
      <c r="T112" s="32"/>
      <c r="U112" s="32"/>
      <c r="V112" s="32"/>
      <c r="W112" s="32"/>
      <c r="X112" s="32"/>
      <c r="Y112" s="32"/>
      <c r="Z112" s="32"/>
      <c r="AA112" s="32"/>
      <c r="AB112" s="32"/>
      <c r="AC112" s="32">
        <v>1</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20.399999999999999" outlineLevel="1">
      <c r="A113" s="311">
        <v>27</v>
      </c>
      <c r="B113" s="262" t="s">
        <v>738</v>
      </c>
      <c r="C113" s="301" t="s">
        <v>739</v>
      </c>
      <c r="D113" s="267" t="s">
        <v>225</v>
      </c>
      <c r="E113" s="273">
        <v>4</v>
      </c>
      <c r="F113" s="286"/>
      <c r="G113" s="284">
        <f>ROUND(E113*F113,2)</f>
        <v>0</v>
      </c>
      <c r="H113" s="283" t="s">
        <v>583</v>
      </c>
      <c r="I113" s="313" t="s">
        <v>227</v>
      </c>
      <c r="J113" s="32"/>
      <c r="K113" s="32"/>
      <c r="L113" s="32"/>
      <c r="M113" s="32"/>
      <c r="N113" s="32"/>
      <c r="O113" s="32"/>
      <c r="P113" s="32"/>
      <c r="Q113" s="32"/>
      <c r="R113" s="32"/>
      <c r="S113" s="32"/>
      <c r="T113" s="32"/>
      <c r="U113" s="32"/>
      <c r="V113" s="32"/>
      <c r="W113" s="32"/>
      <c r="X113" s="32"/>
      <c r="Y113" s="32"/>
      <c r="Z113" s="32"/>
      <c r="AA113" s="32"/>
      <c r="AB113" s="32"/>
      <c r="AC113" s="32"/>
      <c r="AD113" s="32"/>
      <c r="AE113" s="32" t="s">
        <v>228</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740</v>
      </c>
      <c r="D114" s="268"/>
      <c r="E114" s="274">
        <v>4</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714</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59" t="s">
        <v>733</v>
      </c>
      <c r="C116" s="300"/>
      <c r="D116" s="308"/>
      <c r="E116" s="309"/>
      <c r="F116" s="310"/>
      <c r="G116" s="285"/>
      <c r="H116" s="283"/>
      <c r="I116" s="313"/>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1">
        <v>28</v>
      </c>
      <c r="B117" s="262" t="s">
        <v>741</v>
      </c>
      <c r="C117" s="301" t="s">
        <v>742</v>
      </c>
      <c r="D117" s="267" t="s">
        <v>376</v>
      </c>
      <c r="E117" s="273">
        <v>27</v>
      </c>
      <c r="F117" s="286"/>
      <c r="G117" s="284">
        <f>ROUND(E117*F117,2)</f>
        <v>0</v>
      </c>
      <c r="H117" s="283" t="s">
        <v>583</v>
      </c>
      <c r="I117" s="313" t="s">
        <v>227</v>
      </c>
      <c r="J117" s="32"/>
      <c r="K117" s="32"/>
      <c r="L117" s="32"/>
      <c r="M117" s="32"/>
      <c r="N117" s="32"/>
      <c r="O117" s="32"/>
      <c r="P117" s="32"/>
      <c r="Q117" s="32"/>
      <c r="R117" s="32"/>
      <c r="S117" s="32"/>
      <c r="T117" s="32"/>
      <c r="U117" s="32"/>
      <c r="V117" s="32"/>
      <c r="W117" s="32"/>
      <c r="X117" s="32"/>
      <c r="Y117" s="32"/>
      <c r="Z117" s="32"/>
      <c r="AA117" s="32"/>
      <c r="AB117" s="32"/>
      <c r="AC117" s="32"/>
      <c r="AD117" s="32"/>
      <c r="AE117" s="32" t="s">
        <v>228</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3" t="s">
        <v>743</v>
      </c>
      <c r="D118" s="269"/>
      <c r="E118" s="275"/>
      <c r="F118" s="289"/>
      <c r="G118" s="290"/>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251" t="str">
        <f>C118</f>
        <v>včetně kolena, objímky, mezikusu, spojovacího materiálu a zednické výpomoci.</v>
      </c>
      <c r="BB118" s="32"/>
      <c r="BC118" s="32"/>
      <c r="BD118" s="32"/>
      <c r="BE118" s="32"/>
      <c r="BF118" s="32"/>
      <c r="BG118" s="32"/>
      <c r="BH118" s="32"/>
    </row>
    <row r="119" spans="1:60" outlineLevel="1">
      <c r="A119" s="307"/>
      <c r="B119" s="263"/>
      <c r="C119" s="302" t="s">
        <v>744</v>
      </c>
      <c r="D119" s="268"/>
      <c r="E119" s="274">
        <v>27</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714</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59" t="s">
        <v>745</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v>1</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11">
        <v>29</v>
      </c>
      <c r="B122" s="262" t="s">
        <v>746</v>
      </c>
      <c r="C122" s="301" t="s">
        <v>747</v>
      </c>
      <c r="D122" s="267" t="s">
        <v>235</v>
      </c>
      <c r="E122" s="273">
        <v>286</v>
      </c>
      <c r="F122" s="286"/>
      <c r="G122" s="284">
        <f>ROUND(E122*F122,2)</f>
        <v>0</v>
      </c>
      <c r="H122" s="283" t="s">
        <v>583</v>
      </c>
      <c r="I122" s="313" t="s">
        <v>227</v>
      </c>
      <c r="J122" s="32"/>
      <c r="K122" s="32"/>
      <c r="L122" s="32"/>
      <c r="M122" s="32"/>
      <c r="N122" s="32"/>
      <c r="O122" s="32"/>
      <c r="P122" s="32"/>
      <c r="Q122" s="32"/>
      <c r="R122" s="32"/>
      <c r="S122" s="32"/>
      <c r="T122" s="32"/>
      <c r="U122" s="32"/>
      <c r="V122" s="32"/>
      <c r="W122" s="32"/>
      <c r="X122" s="32"/>
      <c r="Y122" s="32"/>
      <c r="Z122" s="32"/>
      <c r="AA122" s="32"/>
      <c r="AB122" s="32"/>
      <c r="AC122" s="32"/>
      <c r="AD122" s="32"/>
      <c r="AE122" s="32" t="s">
        <v>228</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748</v>
      </c>
      <c r="D123" s="268"/>
      <c r="E123" s="274">
        <v>286</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59" t="s">
        <v>749</v>
      </c>
      <c r="C124" s="300"/>
      <c r="D124" s="308"/>
      <c r="E124" s="309"/>
      <c r="F124" s="310"/>
      <c r="G124" s="285"/>
      <c r="H124" s="283"/>
      <c r="I124" s="313"/>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59" t="s">
        <v>588</v>
      </c>
      <c r="C125" s="300"/>
      <c r="D125" s="308"/>
      <c r="E125" s="309"/>
      <c r="F125" s="310"/>
      <c r="G125" s="285"/>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t="s">
        <v>222</v>
      </c>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59" t="s">
        <v>750</v>
      </c>
      <c r="C126" s="300"/>
      <c r="D126" s="308"/>
      <c r="E126" s="309"/>
      <c r="F126" s="310"/>
      <c r="G126" s="285"/>
      <c r="H126" s="283"/>
      <c r="I126" s="313"/>
      <c r="J126" s="32"/>
      <c r="K126" s="32"/>
      <c r="L126" s="32"/>
      <c r="M126" s="32"/>
      <c r="N126" s="32"/>
      <c r="O126" s="32"/>
      <c r="P126" s="32"/>
      <c r="Q126" s="32"/>
      <c r="R126" s="32"/>
      <c r="S126" s="32"/>
      <c r="T126" s="32"/>
      <c r="U126" s="32"/>
      <c r="V126" s="32"/>
      <c r="W126" s="32"/>
      <c r="X126" s="32"/>
      <c r="Y126" s="32"/>
      <c r="Z126" s="32"/>
      <c r="AA126" s="32"/>
      <c r="AB126" s="32"/>
      <c r="AC126" s="32">
        <v>1</v>
      </c>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11">
        <v>30</v>
      </c>
      <c r="B127" s="262" t="s">
        <v>751</v>
      </c>
      <c r="C127" s="301" t="s">
        <v>591</v>
      </c>
      <c r="D127" s="267" t="s">
        <v>376</v>
      </c>
      <c r="E127" s="273">
        <v>1.8</v>
      </c>
      <c r="F127" s="286"/>
      <c r="G127" s="284">
        <f>ROUND(E127*F127,2)</f>
        <v>0</v>
      </c>
      <c r="H127" s="283" t="s">
        <v>583</v>
      </c>
      <c r="I127" s="313" t="s">
        <v>227</v>
      </c>
      <c r="J127" s="32"/>
      <c r="K127" s="32"/>
      <c r="L127" s="32"/>
      <c r="M127" s="32"/>
      <c r="N127" s="32"/>
      <c r="O127" s="32"/>
      <c r="P127" s="32"/>
      <c r="Q127" s="32"/>
      <c r="R127" s="32"/>
      <c r="S127" s="32"/>
      <c r="T127" s="32"/>
      <c r="U127" s="32"/>
      <c r="V127" s="32"/>
      <c r="W127" s="32"/>
      <c r="X127" s="32"/>
      <c r="Y127" s="32"/>
      <c r="Z127" s="32"/>
      <c r="AA127" s="32"/>
      <c r="AB127" s="32"/>
      <c r="AC127" s="32"/>
      <c r="AD127" s="32"/>
      <c r="AE127" s="32" t="s">
        <v>228</v>
      </c>
      <c r="AF127" s="32"/>
      <c r="AG127" s="32"/>
      <c r="AH127" s="32"/>
      <c r="AI127" s="32"/>
      <c r="AJ127" s="32"/>
      <c r="AK127" s="32"/>
      <c r="AL127" s="32"/>
      <c r="AM127" s="32">
        <v>15</v>
      </c>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3" t="s">
        <v>592</v>
      </c>
      <c r="D128" s="269"/>
      <c r="E128" s="275"/>
      <c r="F128" s="289"/>
      <c r="G128" s="290"/>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251" t="str">
        <f>C128</f>
        <v>včetně zednické výpomoci.</v>
      </c>
      <c r="BB128" s="32"/>
      <c r="BC128" s="32"/>
      <c r="BD128" s="32"/>
      <c r="BE128" s="32"/>
      <c r="BF128" s="32"/>
      <c r="BG128" s="32"/>
      <c r="BH128" s="32"/>
    </row>
    <row r="129" spans="1:60" outlineLevel="1">
      <c r="A129" s="307"/>
      <c r="B129" s="263"/>
      <c r="C129" s="302" t="s">
        <v>752</v>
      </c>
      <c r="D129" s="268"/>
      <c r="E129" s="274">
        <v>1.8</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753</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59" t="s">
        <v>754</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t="s">
        <v>222</v>
      </c>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755</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v>1</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11">
        <v>31</v>
      </c>
      <c r="B133" s="262" t="s">
        <v>756</v>
      </c>
      <c r="C133" s="301" t="s">
        <v>757</v>
      </c>
      <c r="D133" s="267" t="s">
        <v>376</v>
      </c>
      <c r="E133" s="273">
        <v>72</v>
      </c>
      <c r="F133" s="286"/>
      <c r="G133" s="284">
        <f>ROUND(E133*F133,2)</f>
        <v>0</v>
      </c>
      <c r="H133" s="283" t="s">
        <v>583</v>
      </c>
      <c r="I133" s="313" t="s">
        <v>227</v>
      </c>
      <c r="J133" s="32"/>
      <c r="K133" s="32"/>
      <c r="L133" s="32"/>
      <c r="M133" s="32"/>
      <c r="N133" s="32"/>
      <c r="O133" s="32"/>
      <c r="P133" s="32"/>
      <c r="Q133" s="32"/>
      <c r="R133" s="32"/>
      <c r="S133" s="32"/>
      <c r="T133" s="32"/>
      <c r="U133" s="32"/>
      <c r="V133" s="32"/>
      <c r="W133" s="32"/>
      <c r="X133" s="32"/>
      <c r="Y133" s="32"/>
      <c r="Z133" s="32"/>
      <c r="AA133" s="32"/>
      <c r="AB133" s="32"/>
      <c r="AC133" s="32"/>
      <c r="AD133" s="32"/>
      <c r="AE133" s="32" t="s">
        <v>228</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2" t="s">
        <v>758</v>
      </c>
      <c r="D134" s="268"/>
      <c r="E134" s="274">
        <v>72</v>
      </c>
      <c r="F134" s="284"/>
      <c r="G134" s="284"/>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759</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59" t="s">
        <v>760</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1">
        <v>32</v>
      </c>
      <c r="B137" s="262" t="s">
        <v>761</v>
      </c>
      <c r="C137" s="301" t="s">
        <v>762</v>
      </c>
      <c r="D137" s="267" t="s">
        <v>376</v>
      </c>
      <c r="E137" s="273">
        <v>21.12</v>
      </c>
      <c r="F137" s="286"/>
      <c r="G137" s="284">
        <f>ROUND(E137*F137,2)</f>
        <v>0</v>
      </c>
      <c r="H137" s="283" t="s">
        <v>583</v>
      </c>
      <c r="I137" s="313" t="s">
        <v>227</v>
      </c>
      <c r="J137" s="32"/>
      <c r="K137" s="32"/>
      <c r="L137" s="32"/>
      <c r="M137" s="32"/>
      <c r="N137" s="32"/>
      <c r="O137" s="32"/>
      <c r="P137" s="32"/>
      <c r="Q137" s="32"/>
      <c r="R137" s="32"/>
      <c r="S137" s="32"/>
      <c r="T137" s="32"/>
      <c r="U137" s="32"/>
      <c r="V137" s="32"/>
      <c r="W137" s="32"/>
      <c r="X137" s="32"/>
      <c r="Y137" s="32"/>
      <c r="Z137" s="32"/>
      <c r="AA137" s="32"/>
      <c r="AB137" s="32"/>
      <c r="AC137" s="32"/>
      <c r="AD137" s="32"/>
      <c r="AE137" s="32" t="s">
        <v>228</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763</v>
      </c>
      <c r="D138" s="268"/>
      <c r="E138" s="274">
        <v>19.32</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764</v>
      </c>
      <c r="D139" s="268"/>
      <c r="E139" s="274">
        <v>1.8</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1">
        <v>33</v>
      </c>
      <c r="B140" s="262" t="s">
        <v>599</v>
      </c>
      <c r="C140" s="301" t="s">
        <v>600</v>
      </c>
      <c r="D140" s="267" t="s">
        <v>235</v>
      </c>
      <c r="E140" s="273">
        <v>29.807569999999998</v>
      </c>
      <c r="F140" s="286"/>
      <c r="G140" s="284">
        <f>ROUND(E140*F140,2)</f>
        <v>0</v>
      </c>
      <c r="H140" s="283"/>
      <c r="I140" s="313" t="s">
        <v>257</v>
      </c>
      <c r="J140" s="32"/>
      <c r="K140" s="32"/>
      <c r="L140" s="32"/>
      <c r="M140" s="32"/>
      <c r="N140" s="32"/>
      <c r="O140" s="32"/>
      <c r="P140" s="32"/>
      <c r="Q140" s="32"/>
      <c r="R140" s="32"/>
      <c r="S140" s="32"/>
      <c r="T140" s="32"/>
      <c r="U140" s="32"/>
      <c r="V140" s="32"/>
      <c r="W140" s="32"/>
      <c r="X140" s="32"/>
      <c r="Y140" s="32"/>
      <c r="Z140" s="32"/>
      <c r="AA140" s="32"/>
      <c r="AB140" s="32"/>
      <c r="AC140" s="32"/>
      <c r="AD140" s="32"/>
      <c r="AE140" s="32" t="s">
        <v>258</v>
      </c>
      <c r="AF140" s="32" t="s">
        <v>406</v>
      </c>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7"/>
      <c r="B141" s="263"/>
      <c r="C141" s="302" t="s">
        <v>593</v>
      </c>
      <c r="D141" s="268"/>
      <c r="E141" s="274"/>
      <c r="F141" s="284"/>
      <c r="G141" s="284"/>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765</v>
      </c>
      <c r="D142" s="268"/>
      <c r="E142" s="274">
        <v>1.089</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766</v>
      </c>
      <c r="D143" s="268"/>
      <c r="E143" s="274">
        <v>23.76</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767</v>
      </c>
      <c r="D144" s="268"/>
      <c r="E144" s="274">
        <v>2.5842800000000001</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768</v>
      </c>
      <c r="D145" s="268"/>
      <c r="E145" s="274">
        <v>0.63778999999999997</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769</v>
      </c>
      <c r="D146" s="268"/>
      <c r="E146" s="274">
        <v>1.2190000000000001</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770</v>
      </c>
      <c r="D147" s="268"/>
      <c r="E147" s="274">
        <v>0.51749999999999996</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20.399999999999999" outlineLevel="1">
      <c r="A148" s="311">
        <v>34</v>
      </c>
      <c r="B148" s="262" t="s">
        <v>771</v>
      </c>
      <c r="C148" s="301" t="s">
        <v>772</v>
      </c>
      <c r="D148" s="267" t="s">
        <v>225</v>
      </c>
      <c r="E148" s="273">
        <v>2</v>
      </c>
      <c r="F148" s="286"/>
      <c r="G148" s="284">
        <f>ROUND(E148*F148,2)</f>
        <v>0</v>
      </c>
      <c r="H148" s="283"/>
      <c r="I148" s="313" t="s">
        <v>257</v>
      </c>
      <c r="J148" s="32"/>
      <c r="K148" s="32"/>
      <c r="L148" s="32"/>
      <c r="M148" s="32"/>
      <c r="N148" s="32"/>
      <c r="O148" s="32"/>
      <c r="P148" s="32"/>
      <c r="Q148" s="32"/>
      <c r="R148" s="32"/>
      <c r="S148" s="32"/>
      <c r="T148" s="32"/>
      <c r="U148" s="32"/>
      <c r="V148" s="32"/>
      <c r="W148" s="32"/>
      <c r="X148" s="32"/>
      <c r="Y148" s="32"/>
      <c r="Z148" s="32"/>
      <c r="AA148" s="32"/>
      <c r="AB148" s="32"/>
      <c r="AC148" s="32"/>
      <c r="AD148" s="32"/>
      <c r="AE148" s="32" t="s">
        <v>258</v>
      </c>
      <c r="AF148" s="32" t="s">
        <v>259</v>
      </c>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773</v>
      </c>
      <c r="D149" s="268"/>
      <c r="E149" s="274">
        <v>2</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59" t="s">
        <v>714</v>
      </c>
      <c r="C150" s="300"/>
      <c r="D150" s="308"/>
      <c r="E150" s="309"/>
      <c r="F150" s="310"/>
      <c r="G150" s="285"/>
      <c r="H150" s="283"/>
      <c r="I150" s="313"/>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745</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11">
        <v>35</v>
      </c>
      <c r="B152" s="262" t="s">
        <v>774</v>
      </c>
      <c r="C152" s="301" t="s">
        <v>775</v>
      </c>
      <c r="D152" s="267" t="s">
        <v>376</v>
      </c>
      <c r="E152" s="273">
        <v>4</v>
      </c>
      <c r="F152" s="286"/>
      <c r="G152" s="284">
        <f>ROUND(E152*F152,2)</f>
        <v>0</v>
      </c>
      <c r="H152" s="283" t="s">
        <v>583</v>
      </c>
      <c r="I152" s="313" t="s">
        <v>257</v>
      </c>
      <c r="J152" s="32"/>
      <c r="K152" s="32"/>
      <c r="L152" s="32"/>
      <c r="M152" s="32"/>
      <c r="N152" s="32"/>
      <c r="O152" s="32"/>
      <c r="P152" s="32"/>
      <c r="Q152" s="32"/>
      <c r="R152" s="32"/>
      <c r="S152" s="32"/>
      <c r="T152" s="32"/>
      <c r="U152" s="32"/>
      <c r="V152" s="32"/>
      <c r="W152" s="32"/>
      <c r="X152" s="32"/>
      <c r="Y152" s="32"/>
      <c r="Z152" s="32"/>
      <c r="AA152" s="32"/>
      <c r="AB152" s="32"/>
      <c r="AC152" s="32"/>
      <c r="AD152" s="32"/>
      <c r="AE152" s="32" t="s">
        <v>258</v>
      </c>
      <c r="AF152" s="32" t="s">
        <v>259</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776</v>
      </c>
      <c r="D153" s="268"/>
      <c r="E153" s="274">
        <v>4</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11">
        <v>36</v>
      </c>
      <c r="B154" s="262" t="s">
        <v>777</v>
      </c>
      <c r="C154" s="301" t="s">
        <v>778</v>
      </c>
      <c r="D154" s="267" t="s">
        <v>235</v>
      </c>
      <c r="E154" s="273">
        <v>286</v>
      </c>
      <c r="F154" s="286"/>
      <c r="G154" s="284">
        <f>ROUND(E154*F154,2)</f>
        <v>0</v>
      </c>
      <c r="H154" s="283"/>
      <c r="I154" s="313" t="s">
        <v>257</v>
      </c>
      <c r="J154" s="32"/>
      <c r="K154" s="32"/>
      <c r="L154" s="32"/>
      <c r="M154" s="32"/>
      <c r="N154" s="32"/>
      <c r="O154" s="32"/>
      <c r="P154" s="32"/>
      <c r="Q154" s="32"/>
      <c r="R154" s="32"/>
      <c r="S154" s="32"/>
      <c r="T154" s="32"/>
      <c r="U154" s="32"/>
      <c r="V154" s="32"/>
      <c r="W154" s="32"/>
      <c r="X154" s="32"/>
      <c r="Y154" s="32"/>
      <c r="Z154" s="32"/>
      <c r="AA154" s="32"/>
      <c r="AB154" s="32"/>
      <c r="AC154" s="32"/>
      <c r="AD154" s="32"/>
      <c r="AE154" s="32" t="s">
        <v>258</v>
      </c>
      <c r="AF154" s="32" t="s">
        <v>259</v>
      </c>
      <c r="AG154" s="32"/>
      <c r="AH154" s="32"/>
      <c r="AI154" s="32"/>
      <c r="AJ154" s="32"/>
      <c r="AK154" s="32"/>
      <c r="AL154" s="32"/>
      <c r="AM154" s="32">
        <v>15</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3" t="s">
        <v>779</v>
      </c>
      <c r="D155" s="269"/>
      <c r="E155" s="275"/>
      <c r="F155" s="289"/>
      <c r="G155" s="290"/>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251" t="str">
        <f>C155</f>
        <v>včetně spojovacích prostředků. Cena stanovena na plochu střechy.</v>
      </c>
      <c r="BB155" s="32"/>
      <c r="BC155" s="32"/>
      <c r="BD155" s="32"/>
      <c r="BE155" s="32"/>
      <c r="BF155" s="32"/>
      <c r="BG155" s="32"/>
      <c r="BH155" s="32"/>
    </row>
    <row r="156" spans="1:60" outlineLevel="1">
      <c r="A156" s="307"/>
      <c r="B156" s="263"/>
      <c r="C156" s="302" t="s">
        <v>748</v>
      </c>
      <c r="D156" s="268"/>
      <c r="E156" s="274">
        <v>286</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59" t="s">
        <v>606</v>
      </c>
      <c r="C157" s="300"/>
      <c r="D157" s="308"/>
      <c r="E157" s="309"/>
      <c r="F157" s="310"/>
      <c r="G157" s="285"/>
      <c r="H157" s="283"/>
      <c r="I157" s="313"/>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59" t="s">
        <v>499</v>
      </c>
      <c r="C158" s="300"/>
      <c r="D158" s="308"/>
      <c r="E158" s="309"/>
      <c r="F158" s="310"/>
      <c r="G158" s="285"/>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t="s">
        <v>222</v>
      </c>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v>37</v>
      </c>
      <c r="B159" s="263" t="s">
        <v>607</v>
      </c>
      <c r="C159" s="301" t="s">
        <v>501</v>
      </c>
      <c r="D159" s="267" t="s">
        <v>61</v>
      </c>
      <c r="E159" s="276"/>
      <c r="F159" s="286"/>
      <c r="G159" s="284">
        <f>ROUND(E159*F159,2)</f>
        <v>0</v>
      </c>
      <c r="H159" s="283" t="s">
        <v>583</v>
      </c>
      <c r="I159" s="313" t="s">
        <v>227</v>
      </c>
      <c r="J159" s="32"/>
      <c r="K159" s="32"/>
      <c r="L159" s="32"/>
      <c r="M159" s="32"/>
      <c r="N159" s="32"/>
      <c r="O159" s="32"/>
      <c r="P159" s="32"/>
      <c r="Q159" s="32"/>
      <c r="R159" s="32"/>
      <c r="S159" s="32"/>
      <c r="T159" s="32"/>
      <c r="U159" s="32"/>
      <c r="V159" s="32"/>
      <c r="W159" s="32"/>
      <c r="X159" s="32"/>
      <c r="Y159" s="32"/>
      <c r="Z159" s="32"/>
      <c r="AA159" s="32"/>
      <c r="AB159" s="32"/>
      <c r="AC159" s="32"/>
      <c r="AD159" s="32"/>
      <c r="AE159" s="32" t="s">
        <v>228</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502</v>
      </c>
      <c r="D160" s="268"/>
      <c r="E160" s="274"/>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780</v>
      </c>
      <c r="D161" s="268"/>
      <c r="E161" s="274"/>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3.8" outlineLevel="1" thickBot="1">
      <c r="A162" s="323"/>
      <c r="B162" s="324"/>
      <c r="C162" s="325" t="s">
        <v>781</v>
      </c>
      <c r="D162" s="326"/>
      <c r="E162" s="327">
        <v>6393.6628000000001</v>
      </c>
      <c r="F162" s="328"/>
      <c r="G162" s="328"/>
      <c r="H162" s="329"/>
      <c r="I162" s="330"/>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249"/>
      <c r="B163" s="264" t="s">
        <v>527</v>
      </c>
      <c r="C163" s="304" t="s">
        <v>527</v>
      </c>
      <c r="D163" s="270"/>
      <c r="E163" s="277"/>
      <c r="F163" s="291"/>
      <c r="G163" s="291"/>
      <c r="H163" s="292"/>
      <c r="I163" s="291"/>
    </row>
    <row r="164" spans="1:60" hidden="1">
      <c r="C164" s="104"/>
      <c r="D164" s="227"/>
    </row>
    <row r="165" spans="1:60" ht="13.8" hidden="1" thickBot="1">
      <c r="A165" s="293"/>
      <c r="B165" s="294" t="s">
        <v>528</v>
      </c>
      <c r="C165" s="305"/>
      <c r="D165" s="295"/>
      <c r="E165" s="296"/>
      <c r="F165" s="296"/>
      <c r="G165" s="297">
        <f>F8+F58</f>
        <v>0</v>
      </c>
    </row>
    <row r="166" spans="1:60">
      <c r="D166" s="227"/>
    </row>
    <row r="167" spans="1:60">
      <c r="D167" s="227"/>
    </row>
    <row r="168" spans="1:60">
      <c r="D168" s="227"/>
    </row>
    <row r="169" spans="1:60">
      <c r="D169" s="227"/>
    </row>
    <row r="170" spans="1:60">
      <c r="D170" s="227"/>
    </row>
    <row r="171" spans="1:60">
      <c r="D171" s="227"/>
    </row>
    <row r="172" spans="1:60">
      <c r="D172" s="227"/>
    </row>
    <row r="173" spans="1:60">
      <c r="D173" s="227"/>
    </row>
    <row r="174" spans="1:60">
      <c r="D174" s="227"/>
    </row>
    <row r="175" spans="1:60">
      <c r="D175" s="227"/>
    </row>
    <row r="176" spans="1:60">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71">
    <mergeCell ref="B150:G150"/>
    <mergeCell ref="B151:G151"/>
    <mergeCell ref="C155:G155"/>
    <mergeCell ref="B157:G157"/>
    <mergeCell ref="B158:G158"/>
    <mergeCell ref="C128:G128"/>
    <mergeCell ref="B130:G130"/>
    <mergeCell ref="B131:G131"/>
    <mergeCell ref="B132:G132"/>
    <mergeCell ref="B135:G135"/>
    <mergeCell ref="B136:G136"/>
    <mergeCell ref="C118:G118"/>
    <mergeCell ref="B120:G120"/>
    <mergeCell ref="B121:G121"/>
    <mergeCell ref="B124:G124"/>
    <mergeCell ref="B125:G125"/>
    <mergeCell ref="B126:G126"/>
    <mergeCell ref="B107:G107"/>
    <mergeCell ref="C109:G109"/>
    <mergeCell ref="B111:G111"/>
    <mergeCell ref="B112:G112"/>
    <mergeCell ref="B115:G115"/>
    <mergeCell ref="B116:G116"/>
    <mergeCell ref="B97:G97"/>
    <mergeCell ref="C99:G99"/>
    <mergeCell ref="B101:G101"/>
    <mergeCell ref="B102:G102"/>
    <mergeCell ref="C104:G104"/>
    <mergeCell ref="B106:G106"/>
    <mergeCell ref="B86:G86"/>
    <mergeCell ref="C88:G88"/>
    <mergeCell ref="B90:G90"/>
    <mergeCell ref="B91:G91"/>
    <mergeCell ref="C93:G93"/>
    <mergeCell ref="B96:G96"/>
    <mergeCell ref="B68:G68"/>
    <mergeCell ref="B71:G71"/>
    <mergeCell ref="B74:G74"/>
    <mergeCell ref="B77:G77"/>
    <mergeCell ref="B82:G82"/>
    <mergeCell ref="B85:G85"/>
    <mergeCell ref="B52:G52"/>
    <mergeCell ref="B53:G53"/>
    <mergeCell ref="F58:G58"/>
    <mergeCell ref="B59:G59"/>
    <mergeCell ref="B62:G62"/>
    <mergeCell ref="B67:G67"/>
    <mergeCell ref="B38:G38"/>
    <mergeCell ref="B41:G41"/>
    <mergeCell ref="B42:G42"/>
    <mergeCell ref="B43:G43"/>
    <mergeCell ref="B46:G46"/>
    <mergeCell ref="B49:G49"/>
    <mergeCell ref="B28:G28"/>
    <mergeCell ref="B29:G29"/>
    <mergeCell ref="B32:G32"/>
    <mergeCell ref="B33:G33"/>
    <mergeCell ref="B36:G36"/>
    <mergeCell ref="B37:G37"/>
    <mergeCell ref="B16:G16"/>
    <mergeCell ref="B17:G17"/>
    <mergeCell ref="B20:G20"/>
    <mergeCell ref="B21:G21"/>
    <mergeCell ref="B24:G24"/>
    <mergeCell ref="B25:G25"/>
    <mergeCell ref="A1:G1"/>
    <mergeCell ref="C7:G7"/>
    <mergeCell ref="F8:G8"/>
    <mergeCell ref="B9:G9"/>
    <mergeCell ref="B12:G12"/>
    <mergeCell ref="B13:G13"/>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212</v>
      </c>
      <c r="B1" s="228"/>
      <c r="C1" s="252"/>
      <c r="D1" s="228"/>
      <c r="E1" s="228"/>
      <c r="F1" s="228"/>
      <c r="G1" s="228"/>
      <c r="AC1" t="s">
        <v>215</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173</v>
      </c>
    </row>
    <row r="4" spans="1:60" ht="13.8" thickBot="1">
      <c r="A4" s="239" t="s">
        <v>31</v>
      </c>
      <c r="B4" s="240" t="s">
        <v>192</v>
      </c>
      <c r="C4" s="255" t="s">
        <v>193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213</v>
      </c>
      <c r="I6" s="260" t="s">
        <v>214</v>
      </c>
      <c r="J6" s="54"/>
      <c r="AN6">
        <f>SUMIF(AM8:AM47,AN5,G8:G47)</f>
        <v>0</v>
      </c>
      <c r="AO6">
        <f>SUMIF(AM8:AM47,AO5,G8:G47)</f>
        <v>0</v>
      </c>
    </row>
    <row r="7" spans="1:60">
      <c r="A7" s="315"/>
      <c r="B7" s="316" t="s">
        <v>216</v>
      </c>
      <c r="C7" s="317" t="s">
        <v>217</v>
      </c>
      <c r="D7" s="318"/>
      <c r="E7" s="319"/>
      <c r="F7" s="320"/>
      <c r="G7" s="320"/>
      <c r="H7" s="321"/>
      <c r="I7" s="322"/>
    </row>
    <row r="8" spans="1:60">
      <c r="A8" s="306" t="s">
        <v>218</v>
      </c>
      <c r="B8" s="261" t="s">
        <v>120</v>
      </c>
      <c r="C8" s="298" t="s">
        <v>121</v>
      </c>
      <c r="D8" s="265"/>
      <c r="E8" s="271"/>
      <c r="F8" s="278">
        <f>SUM(G9:G36)</f>
        <v>0</v>
      </c>
      <c r="G8" s="279"/>
      <c r="H8" s="280"/>
      <c r="I8" s="312"/>
      <c r="AE8" t="s">
        <v>219</v>
      </c>
    </row>
    <row r="9" spans="1:60" outlineLevel="1">
      <c r="A9" s="307"/>
      <c r="B9" s="258" t="s">
        <v>782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783</v>
      </c>
      <c r="C10" s="301" t="s">
        <v>784</v>
      </c>
      <c r="D10" s="267" t="s">
        <v>376</v>
      </c>
      <c r="E10" s="273">
        <v>20.875</v>
      </c>
      <c r="F10" s="286"/>
      <c r="G10" s="284">
        <f>ROUND(E10*F10,2)</f>
        <v>0</v>
      </c>
      <c r="H10" s="283" t="s">
        <v>226</v>
      </c>
      <c r="I10" s="313" t="s">
        <v>227</v>
      </c>
      <c r="J10" s="32"/>
      <c r="K10" s="32"/>
      <c r="L10" s="32"/>
      <c r="M10" s="32"/>
      <c r="N10" s="32"/>
      <c r="O10" s="32"/>
      <c r="P10" s="32"/>
      <c r="Q10" s="32"/>
      <c r="R10" s="32"/>
      <c r="S10" s="32"/>
      <c r="T10" s="32"/>
      <c r="U10" s="32"/>
      <c r="V10" s="32"/>
      <c r="W10" s="32"/>
      <c r="X10" s="32"/>
      <c r="Y10" s="32"/>
      <c r="Z10" s="32"/>
      <c r="AA10" s="32"/>
      <c r="AB10" s="32"/>
      <c r="AC10" s="32"/>
      <c r="AD10" s="32"/>
      <c r="AE10" s="32" t="s">
        <v>228</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ht="21" outlineLevel="1">
      <c r="A11" s="307"/>
      <c r="B11" s="263"/>
      <c r="C11" s="303" t="s">
        <v>785</v>
      </c>
      <c r="D11" s="269"/>
      <c r="E11" s="275"/>
      <c r="F11" s="289"/>
      <c r="G11" s="290"/>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51" t="str">
        <f>C11</f>
        <v>Vyvrtání otvorů 10 ks/m, vyčištění vrtu od hrubých nečistot, zaplnění otvorů injektážní pastou. Aplikace tlakovou pistolí. Uzavření vyplněných otvorů těsnicí maltou.</v>
      </c>
      <c r="BB11" s="32"/>
      <c r="BC11" s="32"/>
      <c r="BD11" s="32"/>
      <c r="BE11" s="32"/>
      <c r="BF11" s="32"/>
      <c r="BG11" s="32"/>
      <c r="BH11" s="32"/>
    </row>
    <row r="12" spans="1:60" outlineLevel="1">
      <c r="A12" s="307"/>
      <c r="B12" s="263"/>
      <c r="C12" s="302" t="s">
        <v>786</v>
      </c>
      <c r="D12" s="268"/>
      <c r="E12" s="274">
        <v>20.875</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11">
        <v>2</v>
      </c>
      <c r="B13" s="262" t="s">
        <v>787</v>
      </c>
      <c r="C13" s="301" t="s">
        <v>788</v>
      </c>
      <c r="D13" s="267" t="s">
        <v>376</v>
      </c>
      <c r="E13" s="273">
        <v>3.8</v>
      </c>
      <c r="F13" s="286"/>
      <c r="G13" s="284">
        <f>ROUND(E13*F13,2)</f>
        <v>0</v>
      </c>
      <c r="H13" s="283" t="s">
        <v>226</v>
      </c>
      <c r="I13" s="313" t="s">
        <v>227</v>
      </c>
      <c r="J13" s="32"/>
      <c r="K13" s="32"/>
      <c r="L13" s="32"/>
      <c r="M13" s="32"/>
      <c r="N13" s="32"/>
      <c r="O13" s="32"/>
      <c r="P13" s="32"/>
      <c r="Q13" s="32"/>
      <c r="R13" s="32"/>
      <c r="S13" s="32"/>
      <c r="T13" s="32"/>
      <c r="U13" s="32"/>
      <c r="V13" s="32"/>
      <c r="W13" s="32"/>
      <c r="X13" s="32"/>
      <c r="Y13" s="32"/>
      <c r="Z13" s="32"/>
      <c r="AA13" s="32"/>
      <c r="AB13" s="32"/>
      <c r="AC13" s="32"/>
      <c r="AD13" s="32"/>
      <c r="AE13" s="32" t="s">
        <v>228</v>
      </c>
      <c r="AF13" s="32"/>
      <c r="AG13" s="32"/>
      <c r="AH13" s="32"/>
      <c r="AI13" s="32"/>
      <c r="AJ13" s="32"/>
      <c r="AK13" s="32"/>
      <c r="AL13" s="32"/>
      <c r="AM13" s="32">
        <v>15</v>
      </c>
      <c r="AN13" s="32"/>
      <c r="AO13" s="32"/>
      <c r="AP13" s="32"/>
      <c r="AQ13" s="32"/>
      <c r="AR13" s="32"/>
      <c r="AS13" s="32"/>
      <c r="AT13" s="32"/>
      <c r="AU13" s="32"/>
      <c r="AV13" s="32"/>
      <c r="AW13" s="32"/>
      <c r="AX13" s="32"/>
      <c r="AY13" s="32"/>
      <c r="AZ13" s="32"/>
      <c r="BA13" s="32"/>
      <c r="BB13" s="32"/>
      <c r="BC13" s="32"/>
      <c r="BD13" s="32"/>
      <c r="BE13" s="32"/>
      <c r="BF13" s="32"/>
      <c r="BG13" s="32"/>
      <c r="BH13" s="32"/>
    </row>
    <row r="14" spans="1:60" ht="21" outlineLevel="1">
      <c r="A14" s="307"/>
      <c r="B14" s="263"/>
      <c r="C14" s="303" t="s">
        <v>785</v>
      </c>
      <c r="D14" s="269"/>
      <c r="E14" s="275"/>
      <c r="F14" s="289"/>
      <c r="G14" s="290"/>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251" t="str">
        <f>C14</f>
        <v>Vyvrtání otvorů 10 ks/m, vyčištění vrtu od hrubých nečistot, zaplnění otvorů injektážní pastou. Aplikace tlakovou pistolí. Uzavření vyplněných otvorů těsnicí maltou.</v>
      </c>
      <c r="BB14" s="32"/>
      <c r="BC14" s="32"/>
      <c r="BD14" s="32"/>
      <c r="BE14" s="32"/>
      <c r="BF14" s="32"/>
      <c r="BG14" s="32"/>
      <c r="BH14" s="32"/>
    </row>
    <row r="15" spans="1:60" outlineLevel="1">
      <c r="A15" s="307"/>
      <c r="B15" s="263"/>
      <c r="C15" s="302" t="s">
        <v>789</v>
      </c>
      <c r="D15" s="268"/>
      <c r="E15" s="274">
        <v>3.8</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3</v>
      </c>
      <c r="B16" s="262" t="s">
        <v>790</v>
      </c>
      <c r="C16" s="301" t="s">
        <v>791</v>
      </c>
      <c r="D16" s="267" t="s">
        <v>376</v>
      </c>
      <c r="E16" s="273">
        <v>22.41</v>
      </c>
      <c r="F16" s="286"/>
      <c r="G16" s="284">
        <f>ROUND(E16*F16,2)</f>
        <v>0</v>
      </c>
      <c r="H16" s="283" t="s">
        <v>226</v>
      </c>
      <c r="I16" s="313" t="s">
        <v>227</v>
      </c>
      <c r="J16" s="32"/>
      <c r="K16" s="32"/>
      <c r="L16" s="32"/>
      <c r="M16" s="32"/>
      <c r="N16" s="32"/>
      <c r="O16" s="32"/>
      <c r="P16" s="32"/>
      <c r="Q16" s="32"/>
      <c r="R16" s="32"/>
      <c r="S16" s="32"/>
      <c r="T16" s="32"/>
      <c r="U16" s="32"/>
      <c r="V16" s="32"/>
      <c r="W16" s="32"/>
      <c r="X16" s="32"/>
      <c r="Y16" s="32"/>
      <c r="Z16" s="32"/>
      <c r="AA16" s="32"/>
      <c r="AB16" s="32"/>
      <c r="AC16" s="32"/>
      <c r="AD16" s="32"/>
      <c r="AE16" s="32" t="s">
        <v>228</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ht="21" outlineLevel="1">
      <c r="A17" s="307"/>
      <c r="B17" s="263"/>
      <c r="C17" s="303" t="s">
        <v>785</v>
      </c>
      <c r="D17" s="269"/>
      <c r="E17" s="275"/>
      <c r="F17" s="289"/>
      <c r="G17" s="290"/>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1" t="str">
        <f>C17</f>
        <v>Vyvrtání otvorů 10 ks/m, vyčištění vrtu od hrubých nečistot, zaplnění otvorů injektážní pastou. Aplikace tlakovou pistolí. Uzavření vyplněných otvorů těsnicí maltou.</v>
      </c>
      <c r="BB17" s="32"/>
      <c r="BC17" s="32"/>
      <c r="BD17" s="32"/>
      <c r="BE17" s="32"/>
      <c r="BF17" s="32"/>
      <c r="BG17" s="32"/>
      <c r="BH17" s="32"/>
    </row>
    <row r="18" spans="1:60" outlineLevel="1">
      <c r="A18" s="307"/>
      <c r="B18" s="263"/>
      <c r="C18" s="302" t="s">
        <v>792</v>
      </c>
      <c r="D18" s="268"/>
      <c r="E18" s="274">
        <v>22.41</v>
      </c>
      <c r="F18" s="284"/>
      <c r="G18" s="284"/>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11">
        <v>4</v>
      </c>
      <c r="B19" s="262" t="s">
        <v>793</v>
      </c>
      <c r="C19" s="301" t="s">
        <v>794</v>
      </c>
      <c r="D19" s="267" t="s">
        <v>376</v>
      </c>
      <c r="E19" s="273">
        <v>57.24</v>
      </c>
      <c r="F19" s="286"/>
      <c r="G19" s="284">
        <f>ROUND(E19*F19,2)</f>
        <v>0</v>
      </c>
      <c r="H19" s="283" t="s">
        <v>226</v>
      </c>
      <c r="I19" s="313" t="s">
        <v>257</v>
      </c>
      <c r="J19" s="32"/>
      <c r="K19" s="32"/>
      <c r="L19" s="32"/>
      <c r="M19" s="32"/>
      <c r="N19" s="32"/>
      <c r="O19" s="32"/>
      <c r="P19" s="32"/>
      <c r="Q19" s="32"/>
      <c r="R19" s="32"/>
      <c r="S19" s="32"/>
      <c r="T19" s="32"/>
      <c r="U19" s="32"/>
      <c r="V19" s="32"/>
      <c r="W19" s="32"/>
      <c r="X19" s="32"/>
      <c r="Y19" s="32"/>
      <c r="Z19" s="32"/>
      <c r="AA19" s="32"/>
      <c r="AB19" s="32"/>
      <c r="AC19" s="32"/>
      <c r="AD19" s="32"/>
      <c r="AE19" s="32" t="s">
        <v>258</v>
      </c>
      <c r="AF19" s="32" t="s">
        <v>259</v>
      </c>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ht="21" outlineLevel="1">
      <c r="A20" s="307"/>
      <c r="B20" s="263"/>
      <c r="C20" s="303" t="s">
        <v>785</v>
      </c>
      <c r="D20" s="269"/>
      <c r="E20" s="275"/>
      <c r="F20" s="289"/>
      <c r="G20" s="290"/>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251" t="str">
        <f>C20</f>
        <v>Vyvrtání otvorů 10 ks/m, vyčištění vrtu od hrubých nečistot, zaplnění otvorů injektážní pastou. Aplikace tlakovou pistolí. Uzavření vyplněných otvorů těsnicí maltou.</v>
      </c>
      <c r="BB20" s="32"/>
      <c r="BC20" s="32"/>
      <c r="BD20" s="32"/>
      <c r="BE20" s="32"/>
      <c r="BF20" s="32"/>
      <c r="BG20" s="32"/>
      <c r="BH20" s="32"/>
    </row>
    <row r="21" spans="1:60" outlineLevel="1">
      <c r="A21" s="307"/>
      <c r="B21" s="263"/>
      <c r="C21" s="302" t="s">
        <v>795</v>
      </c>
      <c r="D21" s="268"/>
      <c r="E21" s="274">
        <v>57.24</v>
      </c>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5</v>
      </c>
      <c r="B22" s="262" t="s">
        <v>796</v>
      </c>
      <c r="C22" s="301" t="s">
        <v>797</v>
      </c>
      <c r="D22" s="267" t="s">
        <v>235</v>
      </c>
      <c r="E22" s="273">
        <v>29.361999999999998</v>
      </c>
      <c r="F22" s="286"/>
      <c r="G22" s="284">
        <f>ROUND(E22*F22,2)</f>
        <v>0</v>
      </c>
      <c r="H22" s="283"/>
      <c r="I22" s="313" t="s">
        <v>257</v>
      </c>
      <c r="J22" s="32"/>
      <c r="K22" s="32"/>
      <c r="L22" s="32"/>
      <c r="M22" s="32"/>
      <c r="N22" s="32"/>
      <c r="O22" s="32"/>
      <c r="P22" s="32"/>
      <c r="Q22" s="32"/>
      <c r="R22" s="32"/>
      <c r="S22" s="32"/>
      <c r="T22" s="32"/>
      <c r="U22" s="32"/>
      <c r="V22" s="32"/>
      <c r="W22" s="32"/>
      <c r="X22" s="32"/>
      <c r="Y22" s="32"/>
      <c r="Z22" s="32"/>
      <c r="AA22" s="32"/>
      <c r="AB22" s="32"/>
      <c r="AC22" s="32"/>
      <c r="AD22" s="32"/>
      <c r="AE22" s="32" t="s">
        <v>258</v>
      </c>
      <c r="AF22" s="32" t="s">
        <v>259</v>
      </c>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798</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45" t="s">
        <v>799</v>
      </c>
      <c r="D24" s="341"/>
      <c r="E24" s="343"/>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46" t="s">
        <v>800</v>
      </c>
      <c r="D25" s="341"/>
      <c r="E25" s="343">
        <v>45.08</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46" t="s">
        <v>801</v>
      </c>
      <c r="D26" s="341"/>
      <c r="E26" s="343">
        <v>32.4</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46" t="s">
        <v>802</v>
      </c>
      <c r="D27" s="341"/>
      <c r="E27" s="343">
        <v>6.95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46" t="s">
        <v>803</v>
      </c>
      <c r="D28" s="341"/>
      <c r="E28" s="343">
        <v>7.73</v>
      </c>
      <c r="F28" s="284"/>
      <c r="G28" s="284"/>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63"/>
      <c r="C29" s="346" t="s">
        <v>804</v>
      </c>
      <c r="D29" s="341"/>
      <c r="E29" s="343">
        <v>6.78</v>
      </c>
      <c r="F29" s="284"/>
      <c r="G29" s="284"/>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46" t="s">
        <v>805</v>
      </c>
      <c r="D30" s="341"/>
      <c r="E30" s="343">
        <v>7.84</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46" t="s">
        <v>806</v>
      </c>
      <c r="D31" s="341"/>
      <c r="E31" s="343">
        <v>12.52</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46" t="s">
        <v>807</v>
      </c>
      <c r="D32" s="341"/>
      <c r="E32" s="343">
        <v>12.58</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46" t="s">
        <v>808</v>
      </c>
      <c r="D33" s="341"/>
      <c r="E33" s="343">
        <v>14.93</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63"/>
      <c r="C34" s="347" t="s">
        <v>809</v>
      </c>
      <c r="D34" s="342"/>
      <c r="E34" s="344">
        <v>146.81</v>
      </c>
      <c r="F34" s="284"/>
      <c r="G34" s="284"/>
      <c r="H34" s="283"/>
      <c r="I34" s="31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45" t="s">
        <v>810</v>
      </c>
      <c r="D35" s="341"/>
      <c r="E35" s="343"/>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811</v>
      </c>
      <c r="D36" s="268"/>
      <c r="E36" s="274">
        <v>29.361999999999998</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c r="A37" s="306" t="s">
        <v>218</v>
      </c>
      <c r="B37" s="261" t="s">
        <v>140</v>
      </c>
      <c r="C37" s="298" t="s">
        <v>141</v>
      </c>
      <c r="D37" s="265"/>
      <c r="E37" s="271"/>
      <c r="F37" s="287">
        <f>SUM(G38:G44)</f>
        <v>0</v>
      </c>
      <c r="G37" s="288"/>
      <c r="H37" s="280"/>
      <c r="I37" s="312"/>
      <c r="AE37" t="s">
        <v>219</v>
      </c>
    </row>
    <row r="38" spans="1:60" outlineLevel="1">
      <c r="A38" s="307"/>
      <c r="B38" s="258" t="s">
        <v>464</v>
      </c>
      <c r="C38" s="299"/>
      <c r="D38" s="266"/>
      <c r="E38" s="272"/>
      <c r="F38" s="281"/>
      <c r="G38" s="282"/>
      <c r="H38" s="283"/>
      <c r="I38" s="313"/>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465</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c r="AD39" s="32"/>
      <c r="AE39" s="32" t="s">
        <v>222</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466</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v>1</v>
      </c>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6</v>
      </c>
      <c r="B41" s="262" t="s">
        <v>467</v>
      </c>
      <c r="C41" s="301" t="s">
        <v>468</v>
      </c>
      <c r="D41" s="267" t="s">
        <v>469</v>
      </c>
      <c r="E41" s="273">
        <v>0.11272</v>
      </c>
      <c r="F41" s="286"/>
      <c r="G41" s="284">
        <f>ROUND(E41*F41,2)</f>
        <v>0</v>
      </c>
      <c r="H41" s="283" t="s">
        <v>226</v>
      </c>
      <c r="I41" s="313" t="s">
        <v>227</v>
      </c>
      <c r="J41" s="32"/>
      <c r="K41" s="32"/>
      <c r="L41" s="32"/>
      <c r="M41" s="32"/>
      <c r="N41" s="32"/>
      <c r="O41" s="32"/>
      <c r="P41" s="32"/>
      <c r="Q41" s="32"/>
      <c r="R41" s="32"/>
      <c r="S41" s="32"/>
      <c r="T41" s="32"/>
      <c r="U41" s="32"/>
      <c r="V41" s="32"/>
      <c r="W41" s="32"/>
      <c r="X41" s="32"/>
      <c r="Y41" s="32"/>
      <c r="Z41" s="32"/>
      <c r="AA41" s="32"/>
      <c r="AB41" s="32"/>
      <c r="AC41" s="32"/>
      <c r="AD41" s="32"/>
      <c r="AE41" s="32" t="s">
        <v>228</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470</v>
      </c>
      <c r="D42" s="268"/>
      <c r="E42" s="274"/>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812</v>
      </c>
      <c r="D43" s="268"/>
      <c r="E43" s="274"/>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13.8" outlineLevel="1" thickBot="1">
      <c r="A44" s="323"/>
      <c r="B44" s="324"/>
      <c r="C44" s="325" t="s">
        <v>813</v>
      </c>
      <c r="D44" s="326"/>
      <c r="E44" s="327">
        <v>0.11272</v>
      </c>
      <c r="F44" s="328"/>
      <c r="G44" s="328"/>
      <c r="H44" s="329"/>
      <c r="I44" s="330"/>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c r="A45" s="249"/>
      <c r="B45" s="264" t="s">
        <v>527</v>
      </c>
      <c r="C45" s="304" t="s">
        <v>527</v>
      </c>
      <c r="D45" s="270"/>
      <c r="E45" s="277"/>
      <c r="F45" s="291"/>
      <c r="G45" s="291"/>
      <c r="H45" s="292"/>
      <c r="I45" s="291"/>
    </row>
    <row r="46" spans="1:60" hidden="1">
      <c r="C46" s="104"/>
      <c r="D46" s="227"/>
    </row>
    <row r="47" spans="1:60" ht="13.8" hidden="1" thickBot="1">
      <c r="A47" s="293"/>
      <c r="B47" s="294" t="s">
        <v>528</v>
      </c>
      <c r="C47" s="305"/>
      <c r="D47" s="295"/>
      <c r="E47" s="296"/>
      <c r="F47" s="296"/>
      <c r="G47" s="297">
        <f>F8+F37</f>
        <v>0</v>
      </c>
    </row>
    <row r="48" spans="1:60">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2">
    <mergeCell ref="C17:G17"/>
    <mergeCell ref="C20:G20"/>
    <mergeCell ref="F37:G37"/>
    <mergeCell ref="B38:G38"/>
    <mergeCell ref="B39:G39"/>
    <mergeCell ref="B40:G40"/>
    <mergeCell ref="A1:G1"/>
    <mergeCell ref="C7:G7"/>
    <mergeCell ref="F8:G8"/>
    <mergeCell ref="B9:G9"/>
    <mergeCell ref="C11:G11"/>
    <mergeCell ref="C14:G14"/>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29</vt:i4>
      </vt:variant>
    </vt:vector>
  </HeadingPairs>
  <TitlesOfParts>
    <vt:vector size="46" baseType="lpstr">
      <vt:lpstr>Uchazeč</vt:lpstr>
      <vt:lpstr>Stavba</vt:lpstr>
      <vt:lpstr>VzorObjekt</vt:lpstr>
      <vt:lpstr>VzorPolozky</vt:lpstr>
      <vt:lpstr>Rekapitulace Objekt 01</vt:lpstr>
      <vt:lpstr>01 59163401A01 Pol</vt:lpstr>
      <vt:lpstr>01 59163401A02 Pol</vt:lpstr>
      <vt:lpstr>01 59163401A03 Pol</vt:lpstr>
      <vt:lpstr>01 59163401A07 Pol</vt:lpstr>
      <vt:lpstr>01 59163401A08 Pol</vt:lpstr>
      <vt:lpstr>01 59163401A09 Pol</vt:lpstr>
      <vt:lpstr>01 59163401A10 Pol</vt:lpstr>
      <vt:lpstr>01 59163401A11 Pol</vt:lpstr>
      <vt:lpstr>01 59163401A20 Pol</vt:lpstr>
      <vt:lpstr>01 59163401B30 Pol</vt:lpstr>
      <vt:lpstr>01 59163401B35 Pol</vt:lpstr>
      <vt:lpstr>01 59163401C Pol</vt:lpstr>
      <vt:lpstr>Stavba!CelkemObjekty</vt:lpstr>
      <vt:lpstr>CenaStavby</vt:lpstr>
      <vt:lpstr>Stavba!CisloStavby</vt:lpstr>
      <vt:lpstr>MenaStavby</vt:lpstr>
      <vt:lpstr>MistoStavby</vt:lpstr>
      <vt:lpstr>Stavba!NazevStavby</vt:lpstr>
      <vt:lpstr>Stavba!Objednatel</vt:lpstr>
      <vt:lpstr>'01 59163401A01 Pol'!Oblast_tisku</vt:lpstr>
      <vt:lpstr>'01 59163401A02 Pol'!Oblast_tisku</vt:lpstr>
      <vt:lpstr>'01 59163401A03 Pol'!Oblast_tisku</vt:lpstr>
      <vt:lpstr>'01 59163401A07 Pol'!Oblast_tisku</vt:lpstr>
      <vt:lpstr>'01 59163401A08 Pol'!Oblast_tisku</vt:lpstr>
      <vt:lpstr>'01 59163401A09 Pol'!Oblast_tisku</vt:lpstr>
      <vt:lpstr>'01 59163401A10 Pol'!Oblast_tisku</vt:lpstr>
      <vt:lpstr>'01 59163401A11 Pol'!Oblast_tisku</vt:lpstr>
      <vt:lpstr>'01 59163401A20 Pol'!Oblast_tisku</vt:lpstr>
      <vt:lpstr>'01 59163401B30 Pol'!Oblast_tisku</vt:lpstr>
      <vt:lpstr>'01 59163401B35 Pol'!Oblast_tisku</vt:lpstr>
      <vt:lpstr>'01 59163401C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2016-12-09T17:37:44Z</cp:lastPrinted>
  <dcterms:created xsi:type="dcterms:W3CDTF">2009-04-08T07:15:50Z</dcterms:created>
  <dcterms:modified xsi:type="dcterms:W3CDTF">2016-12-09T17:38:30Z</dcterms:modified>
</cp:coreProperties>
</file>